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 codeName="{372AB895-14C1-FC20-EB20-F1B4BCFD95AE}"/>
  <workbookPr codeName="ThisWorkbook" defaultThemeVersion="166925"/>
  <mc:AlternateContent>
    <mc:Choice Requires="x15">
      <x15ac:absPath xmlns:x15ac="http://schemas.microsoft.com/office/spreadsheetml/2010/11/ac" url="I:\中体連柔道関係\令和８年度\中国大会\"/>
    </mc:Choice>
  </mc:AlternateContent>
  <xr:revisionPtr revIDLastSave="0" documentId="13_ncr:1_{8674B45F-9CDA-4A68-9113-98315CD8CB14}" xr6:coauthVersionLast="47" xr6:coauthVersionMax="47" xr10:uidLastSave="{00000000-0000-0000-0000-000000000000}"/>
  <bookViews>
    <workbookView xWindow="-120" yWindow="-120" windowWidth="20730" windowHeight="11040" tabRatio="827" xr2:uid="{00000000-000D-0000-FFFF-FFFF00000000}"/>
  </bookViews>
  <sheets>
    <sheet name="メニュー" sheetId="10" r:id="rId1"/>
    <sheet name="出場校データ" sheetId="9" r:id="rId2"/>
    <sheet name="出場選手データ" sheetId="11" r:id="rId3"/>
    <sheet name="女子団体申込様式" sheetId="1" r:id="rId4"/>
    <sheet name="男子団体申込様式" sheetId="2" r:id="rId5"/>
    <sheet name="女子個人申込様式" sheetId="4" r:id="rId6"/>
    <sheet name="男子個人申込様式" sheetId="3" r:id="rId7"/>
    <sheet name="開催県女子個人申込様式 " sheetId="16" r:id="rId8"/>
    <sheet name="開催県男子個人申込様式 " sheetId="15" r:id="rId9"/>
    <sheet name="委員長用" sheetId="14" r:id="rId10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3" l="1"/>
  <c r="G3" i="3"/>
  <c r="F18" i="1"/>
  <c r="B15" i="14"/>
  <c r="B7" i="14"/>
  <c r="L4" i="3" l="1"/>
  <c r="L4" i="16"/>
  <c r="L4" i="15"/>
  <c r="L4" i="4"/>
  <c r="H5" i="16"/>
  <c r="H5" i="15"/>
  <c r="H5" i="3"/>
  <c r="H4" i="16"/>
  <c r="H4" i="15"/>
  <c r="H4" i="3"/>
  <c r="H5" i="4"/>
  <c r="H4" i="4"/>
  <c r="C18" i="14" l="1"/>
  <c r="I15" i="14"/>
  <c r="C13" i="14"/>
  <c r="C9" i="14"/>
  <c r="I7" i="14"/>
  <c r="C6" i="14"/>
  <c r="K55" i="15"/>
  <c r="M55" i="15" s="1"/>
  <c r="I53" i="15"/>
  <c r="H46" i="15"/>
  <c r="T38" i="14" s="1"/>
  <c r="N45" i="15"/>
  <c r="X38" i="14" s="1"/>
  <c r="M45" i="15"/>
  <c r="W38" i="14" s="1"/>
  <c r="L45" i="15"/>
  <c r="V38" i="14" s="1"/>
  <c r="H45" i="15"/>
  <c r="H44" i="15"/>
  <c r="T37" i="14" s="1"/>
  <c r="N43" i="15"/>
  <c r="X37" i="14" s="1"/>
  <c r="M43" i="15"/>
  <c r="W37" i="14" s="1"/>
  <c r="L43" i="15"/>
  <c r="V37" i="14" s="1"/>
  <c r="H43" i="15"/>
  <c r="H42" i="15"/>
  <c r="T36" i="14" s="1"/>
  <c r="N41" i="15"/>
  <c r="X36" i="14" s="1"/>
  <c r="M41" i="15"/>
  <c r="W36" i="14" s="1"/>
  <c r="L41" i="15"/>
  <c r="V36" i="14" s="1"/>
  <c r="H41" i="15"/>
  <c r="H40" i="15"/>
  <c r="T35" i="14" s="1"/>
  <c r="N39" i="15"/>
  <c r="X35" i="14" s="1"/>
  <c r="M39" i="15"/>
  <c r="W35" i="14" s="1"/>
  <c r="L39" i="15"/>
  <c r="V35" i="14" s="1"/>
  <c r="H39" i="15"/>
  <c r="H38" i="15"/>
  <c r="T34" i="14" s="1"/>
  <c r="N37" i="15"/>
  <c r="X34" i="14" s="1"/>
  <c r="M37" i="15"/>
  <c r="W34" i="14" s="1"/>
  <c r="L37" i="15"/>
  <c r="V34" i="14" s="1"/>
  <c r="H37" i="15"/>
  <c r="H36" i="15"/>
  <c r="T33" i="14" s="1"/>
  <c r="N35" i="15"/>
  <c r="X33" i="14" s="1"/>
  <c r="M35" i="15"/>
  <c r="W33" i="14" s="1"/>
  <c r="L35" i="15"/>
  <c r="V33" i="14" s="1"/>
  <c r="H35" i="15"/>
  <c r="H34" i="15"/>
  <c r="T32" i="14" s="1"/>
  <c r="N33" i="15"/>
  <c r="X32" i="14" s="1"/>
  <c r="M33" i="15"/>
  <c r="W32" i="14" s="1"/>
  <c r="L33" i="15"/>
  <c r="V32" i="14" s="1"/>
  <c r="H33" i="15"/>
  <c r="H32" i="15"/>
  <c r="T31" i="14" s="1"/>
  <c r="N31" i="15"/>
  <c r="X31" i="14" s="1"/>
  <c r="M31" i="15"/>
  <c r="W31" i="14" s="1"/>
  <c r="L31" i="15"/>
  <c r="V31" i="14" s="1"/>
  <c r="H31" i="15"/>
  <c r="H30" i="15"/>
  <c r="T30" i="14" s="1"/>
  <c r="N29" i="15"/>
  <c r="X30" i="14" s="1"/>
  <c r="M29" i="15"/>
  <c r="W30" i="14" s="1"/>
  <c r="L29" i="15"/>
  <c r="V30" i="14" s="1"/>
  <c r="H29" i="15"/>
  <c r="H28" i="15"/>
  <c r="T29" i="14" s="1"/>
  <c r="N27" i="15"/>
  <c r="X29" i="14" s="1"/>
  <c r="M27" i="15"/>
  <c r="W29" i="14" s="1"/>
  <c r="L27" i="15"/>
  <c r="V29" i="14" s="1"/>
  <c r="H27" i="15"/>
  <c r="H26" i="15"/>
  <c r="T28" i="14" s="1"/>
  <c r="N25" i="15"/>
  <c r="X28" i="14" s="1"/>
  <c r="M25" i="15"/>
  <c r="W28" i="14" s="1"/>
  <c r="L25" i="15"/>
  <c r="V28" i="14" s="1"/>
  <c r="H25" i="15"/>
  <c r="H24" i="15"/>
  <c r="T27" i="14" s="1"/>
  <c r="N23" i="15"/>
  <c r="X27" i="14" s="1"/>
  <c r="M23" i="15"/>
  <c r="W27" i="14" s="1"/>
  <c r="L23" i="15"/>
  <c r="V27" i="14" s="1"/>
  <c r="H23" i="15"/>
  <c r="H22" i="15"/>
  <c r="T26" i="14" s="1"/>
  <c r="N21" i="15"/>
  <c r="X26" i="14" s="1"/>
  <c r="M21" i="15"/>
  <c r="W26" i="14" s="1"/>
  <c r="L21" i="15"/>
  <c r="V26" i="14" s="1"/>
  <c r="H21" i="15"/>
  <c r="H20" i="15"/>
  <c r="T25" i="14" s="1"/>
  <c r="N19" i="15"/>
  <c r="X25" i="14" s="1"/>
  <c r="M19" i="15"/>
  <c r="W25" i="14" s="1"/>
  <c r="L19" i="15"/>
  <c r="V25" i="14" s="1"/>
  <c r="H19" i="15"/>
  <c r="H18" i="15"/>
  <c r="T24" i="14" s="1"/>
  <c r="N17" i="15"/>
  <c r="X24" i="14" s="1"/>
  <c r="M17" i="15"/>
  <c r="W24" i="14" s="1"/>
  <c r="L17" i="15"/>
  <c r="V24" i="14" s="1"/>
  <c r="H17" i="15"/>
  <c r="H16" i="15"/>
  <c r="T23" i="14" s="1"/>
  <c r="N15" i="15"/>
  <c r="X23" i="14" s="1"/>
  <c r="M15" i="15"/>
  <c r="W23" i="14" s="1"/>
  <c r="L15" i="15"/>
  <c r="V23" i="14" s="1"/>
  <c r="H15" i="15"/>
  <c r="K11" i="15"/>
  <c r="G11" i="15"/>
  <c r="K10" i="15"/>
  <c r="G10" i="15"/>
  <c r="K9" i="15"/>
  <c r="G9" i="15"/>
  <c r="K8" i="15"/>
  <c r="G8" i="15"/>
  <c r="I7" i="15"/>
  <c r="H7" i="15"/>
  <c r="H6" i="15"/>
  <c r="I3" i="15"/>
  <c r="G3" i="15"/>
  <c r="M1" i="15"/>
  <c r="K1" i="15"/>
  <c r="I1" i="15"/>
  <c r="K55" i="16"/>
  <c r="M55" i="16" s="1"/>
  <c r="I53" i="16"/>
  <c r="H46" i="16"/>
  <c r="L38" i="14" s="1"/>
  <c r="N45" i="16"/>
  <c r="P38" i="14" s="1"/>
  <c r="M45" i="16"/>
  <c r="O38" i="14" s="1"/>
  <c r="L45" i="16"/>
  <c r="N38" i="14" s="1"/>
  <c r="H45" i="16"/>
  <c r="H44" i="16"/>
  <c r="L37" i="14" s="1"/>
  <c r="N43" i="16"/>
  <c r="P37" i="14" s="1"/>
  <c r="M43" i="16"/>
  <c r="O37" i="14" s="1"/>
  <c r="L43" i="16"/>
  <c r="N37" i="14" s="1"/>
  <c r="H43" i="16"/>
  <c r="H42" i="16"/>
  <c r="L36" i="14" s="1"/>
  <c r="N41" i="16"/>
  <c r="P36" i="14" s="1"/>
  <c r="M41" i="16"/>
  <c r="O36" i="14" s="1"/>
  <c r="L41" i="16"/>
  <c r="N36" i="14" s="1"/>
  <c r="H41" i="16"/>
  <c r="H40" i="16"/>
  <c r="L35" i="14" s="1"/>
  <c r="N39" i="16"/>
  <c r="P35" i="14" s="1"/>
  <c r="M39" i="16"/>
  <c r="O35" i="14" s="1"/>
  <c r="L39" i="16"/>
  <c r="N35" i="14" s="1"/>
  <c r="H39" i="16"/>
  <c r="H38" i="16"/>
  <c r="L34" i="14" s="1"/>
  <c r="N37" i="16"/>
  <c r="P34" i="14" s="1"/>
  <c r="M37" i="16"/>
  <c r="O34" i="14" s="1"/>
  <c r="L37" i="16"/>
  <c r="N34" i="14" s="1"/>
  <c r="H37" i="16"/>
  <c r="H36" i="16"/>
  <c r="L33" i="14" s="1"/>
  <c r="N35" i="16"/>
  <c r="P33" i="14" s="1"/>
  <c r="M35" i="16"/>
  <c r="O33" i="14" s="1"/>
  <c r="L35" i="16"/>
  <c r="N33" i="14" s="1"/>
  <c r="H35" i="16"/>
  <c r="H34" i="16"/>
  <c r="L32" i="14" s="1"/>
  <c r="N33" i="16"/>
  <c r="P32" i="14" s="1"/>
  <c r="M33" i="16"/>
  <c r="O32" i="14" s="1"/>
  <c r="L33" i="16"/>
  <c r="N32" i="14" s="1"/>
  <c r="H33" i="16"/>
  <c r="H32" i="16"/>
  <c r="L31" i="14" s="1"/>
  <c r="N31" i="16"/>
  <c r="P31" i="14" s="1"/>
  <c r="M31" i="16"/>
  <c r="O31" i="14" s="1"/>
  <c r="L31" i="16"/>
  <c r="N31" i="14" s="1"/>
  <c r="H31" i="16"/>
  <c r="H30" i="16"/>
  <c r="L30" i="14" s="1"/>
  <c r="N29" i="16"/>
  <c r="P30" i="14" s="1"/>
  <c r="M29" i="16"/>
  <c r="O30" i="14" s="1"/>
  <c r="L29" i="16"/>
  <c r="N30" i="14" s="1"/>
  <c r="H29" i="16"/>
  <c r="H28" i="16"/>
  <c r="L29" i="14" s="1"/>
  <c r="N27" i="16"/>
  <c r="P29" i="14" s="1"/>
  <c r="M27" i="16"/>
  <c r="O29" i="14" s="1"/>
  <c r="L27" i="16"/>
  <c r="N29" i="14" s="1"/>
  <c r="H27" i="16"/>
  <c r="H26" i="16"/>
  <c r="L28" i="14" s="1"/>
  <c r="N25" i="16"/>
  <c r="P28" i="14" s="1"/>
  <c r="M25" i="16"/>
  <c r="O28" i="14" s="1"/>
  <c r="L25" i="16"/>
  <c r="N28" i="14" s="1"/>
  <c r="H25" i="16"/>
  <c r="H24" i="16"/>
  <c r="L27" i="14" s="1"/>
  <c r="N23" i="16"/>
  <c r="P27" i="14" s="1"/>
  <c r="M23" i="16"/>
  <c r="O27" i="14" s="1"/>
  <c r="L23" i="16"/>
  <c r="N27" i="14" s="1"/>
  <c r="H23" i="16"/>
  <c r="H22" i="16"/>
  <c r="L26" i="14" s="1"/>
  <c r="N21" i="16"/>
  <c r="P26" i="14" s="1"/>
  <c r="M21" i="16"/>
  <c r="O26" i="14" s="1"/>
  <c r="L21" i="16"/>
  <c r="N26" i="14" s="1"/>
  <c r="H21" i="16"/>
  <c r="H20" i="16"/>
  <c r="L25" i="14" s="1"/>
  <c r="N19" i="16"/>
  <c r="P25" i="14" s="1"/>
  <c r="M19" i="16"/>
  <c r="O25" i="14" s="1"/>
  <c r="L19" i="16"/>
  <c r="N25" i="14" s="1"/>
  <c r="H19" i="16"/>
  <c r="H18" i="16"/>
  <c r="L24" i="14" s="1"/>
  <c r="N17" i="16"/>
  <c r="P24" i="14" s="1"/>
  <c r="M17" i="16"/>
  <c r="O24" i="14" s="1"/>
  <c r="L17" i="16"/>
  <c r="N24" i="14" s="1"/>
  <c r="H17" i="16"/>
  <c r="H16" i="16"/>
  <c r="L23" i="14" s="1"/>
  <c r="N15" i="16"/>
  <c r="P23" i="14" s="1"/>
  <c r="M15" i="16"/>
  <c r="O23" i="14" s="1"/>
  <c r="L15" i="16"/>
  <c r="N23" i="14" s="1"/>
  <c r="H15" i="16"/>
  <c r="K11" i="16"/>
  <c r="G11" i="16"/>
  <c r="K10" i="16"/>
  <c r="G10" i="16"/>
  <c r="K9" i="16"/>
  <c r="G9" i="16"/>
  <c r="K8" i="16"/>
  <c r="G8" i="16"/>
  <c r="I7" i="16"/>
  <c r="H7" i="16"/>
  <c r="H6" i="16"/>
  <c r="I3" i="16"/>
  <c r="G3" i="16"/>
  <c r="M1" i="16"/>
  <c r="K1" i="16"/>
  <c r="I1" i="16"/>
  <c r="K55" i="3"/>
  <c r="M55" i="3" s="1"/>
  <c r="I53" i="3"/>
  <c r="H46" i="3"/>
  <c r="T19" i="14" s="1"/>
  <c r="N45" i="3"/>
  <c r="X19" i="14" s="1"/>
  <c r="M45" i="3"/>
  <c r="W19" i="14" s="1"/>
  <c r="L45" i="3"/>
  <c r="V19" i="14" s="1"/>
  <c r="H45" i="3"/>
  <c r="H44" i="3"/>
  <c r="T18" i="14" s="1"/>
  <c r="N43" i="3"/>
  <c r="X18" i="14" s="1"/>
  <c r="M43" i="3"/>
  <c r="W18" i="14" s="1"/>
  <c r="L43" i="3"/>
  <c r="V18" i="14" s="1"/>
  <c r="H43" i="3"/>
  <c r="H42" i="3"/>
  <c r="T17" i="14" s="1"/>
  <c r="N41" i="3"/>
  <c r="X17" i="14" s="1"/>
  <c r="M41" i="3"/>
  <c r="W17" i="14" s="1"/>
  <c r="L41" i="3"/>
  <c r="V17" i="14" s="1"/>
  <c r="H41" i="3"/>
  <c r="H40" i="3"/>
  <c r="T16" i="14" s="1"/>
  <c r="N39" i="3"/>
  <c r="X16" i="14" s="1"/>
  <c r="M39" i="3"/>
  <c r="W16" i="14" s="1"/>
  <c r="L39" i="3"/>
  <c r="V16" i="14" s="1"/>
  <c r="H39" i="3"/>
  <c r="H38" i="3"/>
  <c r="T15" i="14" s="1"/>
  <c r="N37" i="3"/>
  <c r="X15" i="14" s="1"/>
  <c r="M37" i="3"/>
  <c r="W15" i="14" s="1"/>
  <c r="L37" i="3"/>
  <c r="V15" i="14" s="1"/>
  <c r="H37" i="3"/>
  <c r="H36" i="3"/>
  <c r="T14" i="14" s="1"/>
  <c r="N35" i="3"/>
  <c r="X14" i="14" s="1"/>
  <c r="M35" i="3"/>
  <c r="W14" i="14" s="1"/>
  <c r="L35" i="3"/>
  <c r="V14" i="14" s="1"/>
  <c r="H35" i="3"/>
  <c r="H34" i="3"/>
  <c r="T13" i="14" s="1"/>
  <c r="N33" i="3"/>
  <c r="X13" i="14" s="1"/>
  <c r="M33" i="3"/>
  <c r="W13" i="14" s="1"/>
  <c r="L33" i="3"/>
  <c r="V13" i="14" s="1"/>
  <c r="H33" i="3"/>
  <c r="H32" i="3"/>
  <c r="T12" i="14" s="1"/>
  <c r="N31" i="3"/>
  <c r="X12" i="14" s="1"/>
  <c r="M31" i="3"/>
  <c r="W12" i="14" s="1"/>
  <c r="L31" i="3"/>
  <c r="V12" i="14" s="1"/>
  <c r="H31" i="3"/>
  <c r="H30" i="3"/>
  <c r="T11" i="14" s="1"/>
  <c r="N29" i="3"/>
  <c r="X11" i="14" s="1"/>
  <c r="M29" i="3"/>
  <c r="W11" i="14" s="1"/>
  <c r="L29" i="3"/>
  <c r="V11" i="14" s="1"/>
  <c r="H29" i="3"/>
  <c r="H28" i="3"/>
  <c r="T10" i="14" s="1"/>
  <c r="N27" i="3"/>
  <c r="X10" i="14" s="1"/>
  <c r="M27" i="3"/>
  <c r="W10" i="14" s="1"/>
  <c r="L27" i="3"/>
  <c r="V10" i="14" s="1"/>
  <c r="H27" i="3"/>
  <c r="H26" i="3"/>
  <c r="T9" i="14" s="1"/>
  <c r="N25" i="3"/>
  <c r="X9" i="14" s="1"/>
  <c r="M25" i="3"/>
  <c r="W9" i="14" s="1"/>
  <c r="L25" i="3"/>
  <c r="V9" i="14" s="1"/>
  <c r="H25" i="3"/>
  <c r="H24" i="3"/>
  <c r="T8" i="14" s="1"/>
  <c r="N23" i="3"/>
  <c r="X8" i="14" s="1"/>
  <c r="M23" i="3"/>
  <c r="W8" i="14" s="1"/>
  <c r="L23" i="3"/>
  <c r="V8" i="14" s="1"/>
  <c r="H23" i="3"/>
  <c r="H22" i="3"/>
  <c r="T7" i="14" s="1"/>
  <c r="N21" i="3"/>
  <c r="X7" i="14" s="1"/>
  <c r="M21" i="3"/>
  <c r="W7" i="14" s="1"/>
  <c r="L21" i="3"/>
  <c r="V7" i="14" s="1"/>
  <c r="H21" i="3"/>
  <c r="H20" i="3"/>
  <c r="T6" i="14" s="1"/>
  <c r="N19" i="3"/>
  <c r="X6" i="14" s="1"/>
  <c r="M19" i="3"/>
  <c r="W6" i="14" s="1"/>
  <c r="L19" i="3"/>
  <c r="V6" i="14" s="1"/>
  <c r="H19" i="3"/>
  <c r="H18" i="3"/>
  <c r="T5" i="14" s="1"/>
  <c r="N17" i="3"/>
  <c r="X5" i="14" s="1"/>
  <c r="M17" i="3"/>
  <c r="W5" i="14" s="1"/>
  <c r="L17" i="3"/>
  <c r="V5" i="14" s="1"/>
  <c r="H17" i="3"/>
  <c r="H16" i="3"/>
  <c r="T4" i="14" s="1"/>
  <c r="N15" i="3"/>
  <c r="X4" i="14" s="1"/>
  <c r="W4" i="14"/>
  <c r="L15" i="3"/>
  <c r="V4" i="14" s="1"/>
  <c r="H15" i="3"/>
  <c r="K11" i="3"/>
  <c r="G11" i="3"/>
  <c r="K10" i="3"/>
  <c r="G10" i="3"/>
  <c r="K9" i="3"/>
  <c r="G9" i="3"/>
  <c r="K8" i="3"/>
  <c r="G8" i="3"/>
  <c r="I7" i="3"/>
  <c r="H7" i="3"/>
  <c r="H6" i="3"/>
  <c r="I3" i="3"/>
  <c r="M1" i="3"/>
  <c r="K1" i="3"/>
  <c r="I1" i="3"/>
  <c r="K55" i="4"/>
  <c r="M55" i="4" s="1"/>
  <c r="I53" i="4"/>
  <c r="H46" i="4"/>
  <c r="L19" i="14" s="1"/>
  <c r="M19" i="14" s="1"/>
  <c r="N45" i="4"/>
  <c r="P19" i="14" s="1"/>
  <c r="M45" i="4"/>
  <c r="O19" i="14" s="1"/>
  <c r="L45" i="4"/>
  <c r="N19" i="14" s="1"/>
  <c r="H45" i="4"/>
  <c r="H44" i="4"/>
  <c r="L18" i="14" s="1"/>
  <c r="N43" i="4"/>
  <c r="P18" i="14" s="1"/>
  <c r="M43" i="4"/>
  <c r="O18" i="14" s="1"/>
  <c r="L43" i="4"/>
  <c r="N18" i="14" s="1"/>
  <c r="H43" i="4"/>
  <c r="H42" i="4"/>
  <c r="L17" i="14" s="1"/>
  <c r="M17" i="14" s="1"/>
  <c r="N41" i="4"/>
  <c r="P17" i="14" s="1"/>
  <c r="M41" i="4"/>
  <c r="O17" i="14" s="1"/>
  <c r="L41" i="4"/>
  <c r="N17" i="14" s="1"/>
  <c r="H41" i="4"/>
  <c r="H40" i="4"/>
  <c r="L16" i="14" s="1"/>
  <c r="N39" i="4"/>
  <c r="P16" i="14" s="1"/>
  <c r="M39" i="4"/>
  <c r="O16" i="14" s="1"/>
  <c r="L39" i="4"/>
  <c r="N16" i="14" s="1"/>
  <c r="H39" i="4"/>
  <c r="H38" i="4"/>
  <c r="L15" i="14" s="1"/>
  <c r="M15" i="14" s="1"/>
  <c r="N37" i="4"/>
  <c r="P15" i="14" s="1"/>
  <c r="M37" i="4"/>
  <c r="O15" i="14" s="1"/>
  <c r="L37" i="4"/>
  <c r="N15" i="14" s="1"/>
  <c r="H37" i="4"/>
  <c r="H36" i="4"/>
  <c r="L14" i="14" s="1"/>
  <c r="N35" i="4"/>
  <c r="P14" i="14" s="1"/>
  <c r="M35" i="4"/>
  <c r="O14" i="14" s="1"/>
  <c r="L35" i="4"/>
  <c r="N14" i="14" s="1"/>
  <c r="H35" i="4"/>
  <c r="H34" i="4"/>
  <c r="L13" i="14" s="1"/>
  <c r="N33" i="4"/>
  <c r="P13" i="14" s="1"/>
  <c r="M33" i="4"/>
  <c r="O13" i="14" s="1"/>
  <c r="L33" i="4"/>
  <c r="N13" i="14" s="1"/>
  <c r="H33" i="4"/>
  <c r="H32" i="4"/>
  <c r="L12" i="14" s="1"/>
  <c r="M12" i="14" s="1"/>
  <c r="N31" i="4"/>
  <c r="P12" i="14" s="1"/>
  <c r="M31" i="4"/>
  <c r="O12" i="14" s="1"/>
  <c r="L31" i="4"/>
  <c r="N12" i="14" s="1"/>
  <c r="H31" i="4"/>
  <c r="H30" i="4"/>
  <c r="L11" i="14" s="1"/>
  <c r="M11" i="14" s="1"/>
  <c r="N29" i="4"/>
  <c r="P11" i="14" s="1"/>
  <c r="M29" i="4"/>
  <c r="O11" i="14" s="1"/>
  <c r="L29" i="4"/>
  <c r="N11" i="14" s="1"/>
  <c r="H29" i="4"/>
  <c r="H28" i="4"/>
  <c r="L10" i="14" s="1"/>
  <c r="M10" i="14" s="1"/>
  <c r="N27" i="4"/>
  <c r="P10" i="14" s="1"/>
  <c r="M27" i="4"/>
  <c r="O10" i="14" s="1"/>
  <c r="L27" i="4"/>
  <c r="N10" i="14" s="1"/>
  <c r="H27" i="4"/>
  <c r="H26" i="4"/>
  <c r="L9" i="14" s="1"/>
  <c r="M9" i="14" s="1"/>
  <c r="N25" i="4"/>
  <c r="P9" i="14" s="1"/>
  <c r="M25" i="4"/>
  <c r="O9" i="14" s="1"/>
  <c r="L25" i="4"/>
  <c r="N9" i="14" s="1"/>
  <c r="H25" i="4"/>
  <c r="H24" i="4"/>
  <c r="L8" i="14" s="1"/>
  <c r="M8" i="14" s="1"/>
  <c r="N23" i="4"/>
  <c r="P8" i="14" s="1"/>
  <c r="M23" i="4"/>
  <c r="O8" i="14" s="1"/>
  <c r="L23" i="4"/>
  <c r="N8" i="14" s="1"/>
  <c r="H23" i="4"/>
  <c r="H22" i="4"/>
  <c r="L7" i="14" s="1"/>
  <c r="M7" i="14" s="1"/>
  <c r="N21" i="4"/>
  <c r="P7" i="14" s="1"/>
  <c r="M21" i="4"/>
  <c r="O7" i="14" s="1"/>
  <c r="L21" i="4"/>
  <c r="N7" i="14" s="1"/>
  <c r="H21" i="4"/>
  <c r="H20" i="4"/>
  <c r="L6" i="14" s="1"/>
  <c r="N19" i="4"/>
  <c r="P6" i="14" s="1"/>
  <c r="M19" i="4"/>
  <c r="O6" i="14" s="1"/>
  <c r="L19" i="4"/>
  <c r="N6" i="14" s="1"/>
  <c r="H19" i="4"/>
  <c r="H18" i="4"/>
  <c r="L5" i="14" s="1"/>
  <c r="M5" i="14" s="1"/>
  <c r="N17" i="4"/>
  <c r="P5" i="14" s="1"/>
  <c r="M17" i="4"/>
  <c r="O5" i="14" s="1"/>
  <c r="L17" i="4"/>
  <c r="N5" i="14" s="1"/>
  <c r="H17" i="4"/>
  <c r="H16" i="4"/>
  <c r="L4" i="14" s="1"/>
  <c r="N15" i="4"/>
  <c r="P4" i="14" s="1"/>
  <c r="M15" i="4"/>
  <c r="O4" i="14" s="1"/>
  <c r="L15" i="4"/>
  <c r="N4" i="14" s="1"/>
  <c r="H15" i="4"/>
  <c r="K11" i="4"/>
  <c r="G11" i="4"/>
  <c r="K10" i="4"/>
  <c r="G10" i="4"/>
  <c r="K9" i="4"/>
  <c r="G9" i="4"/>
  <c r="K8" i="4"/>
  <c r="G8" i="4"/>
  <c r="I7" i="4"/>
  <c r="H7" i="4"/>
  <c r="H6" i="4"/>
  <c r="I3" i="4"/>
  <c r="G3" i="4"/>
  <c r="M1" i="4"/>
  <c r="K1" i="4"/>
  <c r="I1" i="4"/>
  <c r="J41" i="2"/>
  <c r="L41" i="2" s="1"/>
  <c r="H39" i="2"/>
  <c r="G31" i="2"/>
  <c r="E18" i="14" s="1"/>
  <c r="M30" i="2"/>
  <c r="H18" i="14" s="1"/>
  <c r="L30" i="2"/>
  <c r="G18" i="14" s="1"/>
  <c r="K30" i="2"/>
  <c r="F18" i="14" s="1"/>
  <c r="G30" i="2"/>
  <c r="F30" i="2"/>
  <c r="G29" i="2"/>
  <c r="E17" i="14" s="1"/>
  <c r="M28" i="2"/>
  <c r="H17" i="14" s="1"/>
  <c r="L28" i="2"/>
  <c r="G17" i="14" s="1"/>
  <c r="K28" i="2"/>
  <c r="F17" i="14" s="1"/>
  <c r="G28" i="2"/>
  <c r="F28" i="2"/>
  <c r="G27" i="2"/>
  <c r="E16" i="14" s="1"/>
  <c r="M26" i="2"/>
  <c r="H16" i="14" s="1"/>
  <c r="L26" i="2"/>
  <c r="G16" i="14" s="1"/>
  <c r="K26" i="2"/>
  <c r="F16" i="14" s="1"/>
  <c r="G26" i="2"/>
  <c r="F26" i="2"/>
  <c r="G25" i="2"/>
  <c r="E15" i="14" s="1"/>
  <c r="M24" i="2"/>
  <c r="H15" i="14" s="1"/>
  <c r="L24" i="2"/>
  <c r="G15" i="14" s="1"/>
  <c r="K24" i="2"/>
  <c r="F15" i="14" s="1"/>
  <c r="G24" i="2"/>
  <c r="F24" i="2"/>
  <c r="G23" i="2"/>
  <c r="E14" i="14" s="1"/>
  <c r="M22" i="2"/>
  <c r="H14" i="14" s="1"/>
  <c r="L22" i="2"/>
  <c r="G14" i="14" s="1"/>
  <c r="K22" i="2"/>
  <c r="F14" i="14" s="1"/>
  <c r="G22" i="2"/>
  <c r="F22" i="2"/>
  <c r="G21" i="2"/>
  <c r="E13" i="14" s="1"/>
  <c r="M20" i="2"/>
  <c r="H13" i="14" s="1"/>
  <c r="L20" i="2"/>
  <c r="G13" i="14" s="1"/>
  <c r="K20" i="2"/>
  <c r="F13" i="14" s="1"/>
  <c r="G20" i="2"/>
  <c r="F20" i="2"/>
  <c r="G19" i="2"/>
  <c r="E12" i="14" s="1"/>
  <c r="M18" i="2"/>
  <c r="H12" i="14" s="1"/>
  <c r="L18" i="2"/>
  <c r="G12" i="14" s="1"/>
  <c r="K18" i="2"/>
  <c r="F12" i="14" s="1"/>
  <c r="G18" i="2"/>
  <c r="F18" i="2"/>
  <c r="F13" i="2"/>
  <c r="J11" i="2"/>
  <c r="F11" i="2"/>
  <c r="J10" i="2"/>
  <c r="F10" i="2"/>
  <c r="J9" i="2"/>
  <c r="F9" i="2"/>
  <c r="J8" i="2"/>
  <c r="F8" i="2"/>
  <c r="H7" i="2"/>
  <c r="G7" i="2"/>
  <c r="G6" i="2"/>
  <c r="J39" i="2" s="1"/>
  <c r="G5" i="2"/>
  <c r="K4" i="2"/>
  <c r="G4" i="2"/>
  <c r="H3" i="2"/>
  <c r="F3" i="2"/>
  <c r="L1" i="2"/>
  <c r="J1" i="2"/>
  <c r="H1" i="2"/>
  <c r="J37" i="1"/>
  <c r="L37" i="1" s="1"/>
  <c r="H35" i="1"/>
  <c r="G27" i="1"/>
  <c r="E9" i="14" s="1"/>
  <c r="M26" i="1"/>
  <c r="H9" i="14" s="1"/>
  <c r="L26" i="1"/>
  <c r="G9" i="14" s="1"/>
  <c r="K26" i="1"/>
  <c r="F9" i="14" s="1"/>
  <c r="G26" i="1"/>
  <c r="F26" i="1"/>
  <c r="G25" i="1"/>
  <c r="E8" i="14" s="1"/>
  <c r="M24" i="1"/>
  <c r="H8" i="14" s="1"/>
  <c r="L24" i="1"/>
  <c r="G8" i="14" s="1"/>
  <c r="K24" i="1"/>
  <c r="F8" i="14" s="1"/>
  <c r="G24" i="1"/>
  <c r="F24" i="1"/>
  <c r="G23" i="1"/>
  <c r="E7" i="14" s="1"/>
  <c r="M22" i="1"/>
  <c r="H7" i="14" s="1"/>
  <c r="L22" i="1"/>
  <c r="G7" i="14" s="1"/>
  <c r="K22" i="1"/>
  <c r="F7" i="14" s="1"/>
  <c r="G22" i="1"/>
  <c r="F22" i="1"/>
  <c r="G21" i="1"/>
  <c r="E6" i="14" s="1"/>
  <c r="M20" i="1"/>
  <c r="H6" i="14" s="1"/>
  <c r="L20" i="1"/>
  <c r="G6" i="14" s="1"/>
  <c r="K20" i="1"/>
  <c r="F6" i="14" s="1"/>
  <c r="G20" i="1"/>
  <c r="F20" i="1"/>
  <c r="G19" i="1"/>
  <c r="E5" i="14" s="1"/>
  <c r="M18" i="1"/>
  <c r="H5" i="14" s="1"/>
  <c r="L18" i="1"/>
  <c r="G5" i="14" s="1"/>
  <c r="K18" i="1"/>
  <c r="F5" i="14" s="1"/>
  <c r="G18" i="1"/>
  <c r="F13" i="1"/>
  <c r="J11" i="1"/>
  <c r="F11" i="1"/>
  <c r="J10" i="1"/>
  <c r="F10" i="1"/>
  <c r="J9" i="1"/>
  <c r="F9" i="1"/>
  <c r="J8" i="1"/>
  <c r="F8" i="1"/>
  <c r="H7" i="1"/>
  <c r="G7" i="1"/>
  <c r="G6" i="1"/>
  <c r="J35" i="1" s="1"/>
  <c r="G5" i="1"/>
  <c r="K4" i="1"/>
  <c r="G4" i="1"/>
  <c r="H3" i="1"/>
  <c r="F3" i="1"/>
  <c r="L1" i="1"/>
  <c r="J1" i="1"/>
  <c r="H1" i="1"/>
  <c r="U24" i="14" l="1"/>
  <c r="U36" i="14"/>
  <c r="U25" i="14"/>
  <c r="U37" i="14"/>
  <c r="U26" i="14"/>
  <c r="U38" i="14"/>
  <c r="U28" i="14"/>
  <c r="U29" i="14"/>
  <c r="U30" i="14"/>
  <c r="U31" i="14"/>
  <c r="U23" i="14"/>
  <c r="U32" i="14"/>
  <c r="U33" i="14"/>
  <c r="U27" i="14"/>
  <c r="U34" i="14"/>
  <c r="U35" i="14"/>
  <c r="M13" i="14"/>
  <c r="M6" i="14"/>
  <c r="M18" i="14"/>
  <c r="U9" i="14"/>
  <c r="U10" i="14"/>
  <c r="U12" i="14"/>
  <c r="U13" i="14"/>
  <c r="U15" i="14"/>
  <c r="U16" i="14"/>
  <c r="U7" i="14"/>
  <c r="U5" i="14"/>
  <c r="U17" i="14"/>
  <c r="U11" i="14"/>
  <c r="U6" i="14"/>
  <c r="U18" i="14"/>
  <c r="U19" i="14"/>
  <c r="U8" i="14"/>
  <c r="U14" i="14"/>
  <c r="M4" i="14"/>
  <c r="M16" i="14"/>
  <c r="M32" i="14"/>
  <c r="M33" i="14"/>
  <c r="M24" i="14"/>
  <c r="M36" i="14"/>
  <c r="M37" i="14"/>
  <c r="M26" i="14"/>
  <c r="M38" i="14"/>
  <c r="M27" i="14"/>
  <c r="M23" i="14"/>
  <c r="M28" i="14"/>
  <c r="M31" i="14"/>
  <c r="M34" i="14"/>
  <c r="M25" i="14"/>
  <c r="M29" i="14"/>
  <c r="M30" i="14"/>
  <c r="M35" i="14"/>
  <c r="M14" i="14"/>
  <c r="U4" i="14"/>
  <c r="L2" i="15"/>
  <c r="K2" i="2"/>
  <c r="L2" i="4"/>
  <c r="K2" i="1"/>
  <c r="L2" i="3"/>
  <c r="L2" i="16"/>
  <c r="K53" i="4"/>
  <c r="K53" i="3"/>
  <c r="K53" i="16"/>
  <c r="K53" i="15"/>
</calcChain>
</file>

<file path=xl/sharedStrings.xml><?xml version="1.0" encoding="utf-8"?>
<sst xmlns="http://schemas.openxmlformats.org/spreadsheetml/2006/main" count="603" uniqueCount="172">
  <si>
    <t>区分</t>
    <rPh sb="0" eb="2">
      <t>クブン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</si>
  <si>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</si>
  <si>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</si>
  <si>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</si>
  <si>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</si>
  <si>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</si>
  <si>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</si>
  <si>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</si>
  <si>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個人戦出場</t>
    <rPh sb="0" eb="3">
      <t>コジンセン</t>
    </rPh>
    <rPh sb="3" eb="5">
      <t>シュツジョウ</t>
    </rPh>
    <phoneticPr fontId="1"/>
  </si>
  <si>
    <t>ふりがな</t>
    <phoneticPr fontId="1"/>
  </si>
  <si>
    <t>学年</t>
    <rPh sb="0" eb="2">
      <t>ガクネン</t>
    </rPh>
    <phoneticPr fontId="1"/>
  </si>
  <si>
    <t>体重</t>
    <rPh sb="0" eb="2">
      <t>タイジュウ</t>
    </rPh>
    <phoneticPr fontId="1"/>
  </si>
  <si>
    <t>県順位：</t>
    <rPh sb="0" eb="3">
      <t>ケンジュンイ</t>
    </rPh>
    <phoneticPr fontId="1"/>
  </si>
  <si>
    <t>コーチ氏名</t>
    <rPh sb="3" eb="5">
      <t>シメイ</t>
    </rPh>
    <phoneticPr fontId="1"/>
  </si>
  <si>
    <t>自宅TEL</t>
    <rPh sb="0" eb="2">
      <t>ジタク</t>
    </rPh>
    <phoneticPr fontId="1"/>
  </si>
  <si>
    <t>TEL</t>
    <phoneticPr fontId="1"/>
  </si>
  <si>
    <t>住所</t>
    <rPh sb="0" eb="2">
      <t>ジュウショ</t>
    </rPh>
    <phoneticPr fontId="1"/>
  </si>
  <si>
    <t>職</t>
    <rPh sb="0" eb="1">
      <t>ショク</t>
    </rPh>
    <phoneticPr fontId="1"/>
  </si>
  <si>
    <t>携帯</t>
    <rPh sb="0" eb="2">
      <t>ケイタイ</t>
    </rPh>
    <phoneticPr fontId="1"/>
  </si>
  <si>
    <t>FAX</t>
    <phoneticPr fontId="1"/>
  </si>
  <si>
    <t>〒</t>
    <phoneticPr fontId="1"/>
  </si>
  <si>
    <t>第</t>
    <rPh sb="0" eb="1">
      <t>ダイ</t>
    </rPh>
    <phoneticPr fontId="1"/>
  </si>
  <si>
    <t>団体</t>
    <rPh sb="0" eb="2">
      <t>ダンタイ</t>
    </rPh>
    <phoneticPr fontId="1"/>
  </si>
  <si>
    <t>男子</t>
    <rPh sb="0" eb="2">
      <t>ダンシ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</si>
  <si>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</si>
  <si>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</si>
  <si>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</si>
  <si>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</si>
  <si>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※上記の生徒は、本競技大会参加申込に際し、大会要項に記載の内容を確認し、同意を得ています。</t>
    <rPh sb="1" eb="3">
      <t>ジョウキ</t>
    </rPh>
    <rPh sb="4" eb="6">
      <t>セイト</t>
    </rPh>
    <rPh sb="8" eb="9">
      <t>ホン</t>
    </rPh>
    <rPh sb="9" eb="11">
      <t>キョウギ</t>
    </rPh>
    <rPh sb="11" eb="13">
      <t>タイカイ</t>
    </rPh>
    <rPh sb="13" eb="15">
      <t>サンカ</t>
    </rPh>
    <rPh sb="15" eb="17">
      <t>モウシコミ</t>
    </rPh>
    <rPh sb="18" eb="19">
      <t>サイ</t>
    </rPh>
    <rPh sb="21" eb="23">
      <t>タイカイ</t>
    </rPh>
    <rPh sb="23" eb="25">
      <t>ヨウコウ</t>
    </rPh>
    <rPh sb="26" eb="28">
      <t>キサイ</t>
    </rPh>
    <rPh sb="29" eb="31">
      <t>ナイヨウ</t>
    </rPh>
    <rPh sb="32" eb="34">
      <t>カクニン</t>
    </rPh>
    <rPh sb="36" eb="38">
      <t>ドウイ</t>
    </rPh>
    <rPh sb="39" eb="40">
      <t>エ</t>
    </rPh>
    <phoneticPr fontId="1"/>
  </si>
  <si>
    <t>〈大会負担金〉男子団体</t>
    <rPh sb="1" eb="3">
      <t>タイカイ</t>
    </rPh>
    <rPh sb="3" eb="6">
      <t>フタンキン</t>
    </rPh>
    <rPh sb="7" eb="11">
      <t>ダンシダンタイ</t>
    </rPh>
    <phoneticPr fontId="1"/>
  </si>
  <si>
    <t>団体登録選手（名）</t>
    <rPh sb="0" eb="2">
      <t>ダンタイ</t>
    </rPh>
    <rPh sb="2" eb="4">
      <t>トウロク</t>
    </rPh>
    <rPh sb="4" eb="6">
      <t>センシュ</t>
    </rPh>
    <rPh sb="7" eb="8">
      <t>メイ</t>
    </rPh>
    <phoneticPr fontId="1"/>
  </si>
  <si>
    <t>大会負担金合計</t>
    <rPh sb="0" eb="2">
      <t>タイカイ</t>
    </rPh>
    <rPh sb="2" eb="5">
      <t>フタンキン</t>
    </rPh>
    <rPh sb="5" eb="7">
      <t>ゴウケイ</t>
    </rPh>
    <phoneticPr fontId="1"/>
  </si>
  <si>
    <t>記載日</t>
    <rPh sb="0" eb="2">
      <t>キサイ</t>
    </rPh>
    <rPh sb="2" eb="3">
      <t>ビ</t>
    </rPh>
    <phoneticPr fontId="1"/>
  </si>
  <si>
    <t>女子</t>
    <rPh sb="0" eb="2">
      <t>ジョシ</t>
    </rPh>
    <phoneticPr fontId="1"/>
  </si>
  <si>
    <t>〈大会負担金〉女子団体</t>
    <rPh sb="1" eb="3">
      <t>タイカイ</t>
    </rPh>
    <rPh sb="3" eb="6">
      <t>フタンキン</t>
    </rPh>
    <rPh sb="7" eb="9">
      <t>ジョシ</t>
    </rPh>
    <rPh sb="9" eb="11">
      <t>ダンタイ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</si>
  <si>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</si>
  <si>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</si>
  <si>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〈大会負担金〉男子個人</t>
    <rPh sb="1" eb="3">
      <t>タイカイ</t>
    </rPh>
    <rPh sb="3" eb="6">
      <t>フタンキン</t>
    </rPh>
    <rPh sb="7" eb="9">
      <t>ダンシ</t>
    </rPh>
    <rPh sb="9" eb="11">
      <t>コジン</t>
    </rPh>
    <phoneticPr fontId="1"/>
  </si>
  <si>
    <t>男子個人戦だけに出場する選手のみ記入</t>
    <rPh sb="0" eb="5">
      <t>ダンシコジンセン</t>
    </rPh>
    <rPh sb="8" eb="10">
      <t>シュツジョウ</t>
    </rPh>
    <rPh sb="12" eb="14">
      <t>センシュ</t>
    </rPh>
    <rPh sb="16" eb="18">
      <t>キニュウ</t>
    </rPh>
    <phoneticPr fontId="1"/>
  </si>
  <si>
    <t>個人</t>
    <rPh sb="0" eb="2">
      <t>コジン</t>
    </rPh>
    <phoneticPr fontId="1"/>
  </si>
  <si>
    <t>70㎏超級</t>
    <rPh sb="3" eb="4">
      <t>チョウ</t>
    </rPh>
    <rPh sb="4" eb="5">
      <t>キュウ</t>
    </rPh>
    <phoneticPr fontId="1"/>
  </si>
  <si>
    <t>90㎏超級</t>
    <rPh sb="3" eb="4">
      <t>チョウ</t>
    </rPh>
    <rPh sb="4" eb="5">
      <t>キュウ</t>
    </rPh>
    <phoneticPr fontId="1"/>
  </si>
  <si>
    <t>〈大会負担金〉女子個人</t>
    <rPh sb="1" eb="3">
      <t>タイカイ</t>
    </rPh>
    <rPh sb="3" eb="6">
      <t>フタンキン</t>
    </rPh>
    <rPh sb="7" eb="9">
      <t>ジョシ</t>
    </rPh>
    <rPh sb="9" eb="11">
      <t>コジン</t>
    </rPh>
    <phoneticPr fontId="1"/>
  </si>
  <si>
    <t>女子個人戦だけに出場する選手のみ記入</t>
    <rPh sb="0" eb="2">
      <t>ジョシ</t>
    </rPh>
    <rPh sb="2" eb="4">
      <t>コジン</t>
    </rPh>
    <rPh sb="4" eb="5">
      <t>セン</t>
    </rPh>
    <rPh sb="8" eb="10">
      <t>シュツジョウ</t>
    </rPh>
    <rPh sb="12" eb="14">
      <t>センシュ</t>
    </rPh>
    <rPh sb="16" eb="18">
      <t>キニュウ</t>
    </rPh>
    <phoneticPr fontId="1"/>
  </si>
  <si>
    <t>個人出場選手（名）</t>
    <rPh sb="0" eb="2">
      <t>コジン</t>
    </rPh>
    <rPh sb="2" eb="4">
      <t>シュツジョウ</t>
    </rPh>
    <rPh sb="4" eb="6">
      <t>センシュ</t>
    </rPh>
    <rPh sb="7" eb="8">
      <t>メイ</t>
    </rPh>
    <phoneticPr fontId="1"/>
  </si>
  <si>
    <t>監督氏名</t>
    <rPh sb="0" eb="2">
      <t>カントク</t>
    </rPh>
    <rPh sb="2" eb="4">
      <t>シメイ</t>
    </rPh>
    <phoneticPr fontId="1"/>
  </si>
  <si>
    <t>教員</t>
  </si>
  <si>
    <t>県名</t>
    <rPh sb="0" eb="2">
      <t>ケンメイ</t>
    </rPh>
    <phoneticPr fontId="1"/>
  </si>
  <si>
    <t>住所（市区町村から）</t>
    <rPh sb="0" eb="2">
      <t>ジュウショ</t>
    </rPh>
    <rPh sb="3" eb="7">
      <t>シクチョウソン</t>
    </rPh>
    <phoneticPr fontId="1"/>
  </si>
  <si>
    <t>段位</t>
    <rPh sb="0" eb="2">
      <t>ダンイ</t>
    </rPh>
    <phoneticPr fontId="1"/>
  </si>
  <si>
    <t>選手番号</t>
    <rPh sb="0" eb="4">
      <t>センシュバンゴウ</t>
    </rPh>
    <phoneticPr fontId="1"/>
  </si>
  <si>
    <t>入力例</t>
    <rPh sb="0" eb="3">
      <t>ニュウリョクレイ</t>
    </rPh>
    <phoneticPr fontId="1"/>
  </si>
  <si>
    <t>入力項目</t>
    <rPh sb="0" eb="2">
      <t>ニュウリョク</t>
    </rPh>
    <rPh sb="2" eb="4">
      <t>コウモク</t>
    </rPh>
    <phoneticPr fontId="1"/>
  </si>
  <si>
    <t>郵便番号（半角入力）</t>
    <rPh sb="0" eb="4">
      <t>ユウビンバンゴウ</t>
    </rPh>
    <rPh sb="5" eb="9">
      <t>ハンカクニュウリョク</t>
    </rPh>
    <phoneticPr fontId="1"/>
  </si>
  <si>
    <t>自宅電話番号（半角入力）</t>
    <rPh sb="0" eb="2">
      <t>ジタク</t>
    </rPh>
    <rPh sb="2" eb="6">
      <t>デンワバンゴウ</t>
    </rPh>
    <rPh sb="7" eb="11">
      <t>ハンカクニュウリョク</t>
    </rPh>
    <phoneticPr fontId="1"/>
  </si>
  <si>
    <t>携帯電話番号（半角入力）</t>
    <rPh sb="0" eb="2">
      <t>ケイタイ</t>
    </rPh>
    <rPh sb="2" eb="6">
      <t>デンワバンゴウ</t>
    </rPh>
    <rPh sb="7" eb="11">
      <t>ハンカクニュウリョク</t>
    </rPh>
    <phoneticPr fontId="1"/>
  </si>
  <si>
    <t>段位
（リストから）</t>
    <rPh sb="0" eb="2">
      <t>ダンイ</t>
    </rPh>
    <phoneticPr fontId="1"/>
  </si>
  <si>
    <t>団体戦・個人戦
ともに出場
（リストから）</t>
    <rPh sb="0" eb="3">
      <t>ダンタイセン</t>
    </rPh>
    <rPh sb="4" eb="6">
      <t>コジン</t>
    </rPh>
    <rPh sb="6" eb="7">
      <t>セン</t>
    </rPh>
    <rPh sb="11" eb="13">
      <t>シュツジョウ</t>
    </rPh>
    <phoneticPr fontId="1"/>
  </si>
  <si>
    <t>学年
（数字のみ半角入力）</t>
    <rPh sb="0" eb="2">
      <t>ガクネン</t>
    </rPh>
    <rPh sb="4" eb="6">
      <t>スウジ</t>
    </rPh>
    <rPh sb="8" eb="10">
      <t>ハンカク</t>
    </rPh>
    <rPh sb="10" eb="12">
      <t>ニュウリョク</t>
    </rPh>
    <phoneticPr fontId="1"/>
  </si>
  <si>
    <t>体重　
（小数第1位まで半角入力）</t>
    <rPh sb="0" eb="2">
      <t>タイジュウ</t>
    </rPh>
    <rPh sb="5" eb="8">
      <t>ショウスウダイ</t>
    </rPh>
    <rPh sb="9" eb="10">
      <t>イ</t>
    </rPh>
    <rPh sb="12" eb="16">
      <t>ハンカクニュウリョク</t>
    </rPh>
    <phoneticPr fontId="1"/>
  </si>
  <si>
    <t>記載　年（数字のみ半角入力）</t>
    <rPh sb="0" eb="2">
      <t>キサイ</t>
    </rPh>
    <rPh sb="3" eb="4">
      <t>ネン</t>
    </rPh>
    <rPh sb="5" eb="7">
      <t>スウジ</t>
    </rPh>
    <rPh sb="9" eb="13">
      <t>ハンカクニュウリョク</t>
    </rPh>
    <phoneticPr fontId="1"/>
  </si>
  <si>
    <t>記載　月（数字のみ半角入力）</t>
    <rPh sb="0" eb="2">
      <t>キサイ</t>
    </rPh>
    <rPh sb="3" eb="4">
      <t>ツキ</t>
    </rPh>
    <rPh sb="5" eb="7">
      <t>スウジ</t>
    </rPh>
    <rPh sb="9" eb="13">
      <t>ハンカクニュウリョク</t>
    </rPh>
    <phoneticPr fontId="1"/>
  </si>
  <si>
    <t>記載　日（数字のみ半角入力）</t>
    <rPh sb="0" eb="2">
      <t>キサイ</t>
    </rPh>
    <rPh sb="3" eb="4">
      <t>ヒ</t>
    </rPh>
    <rPh sb="5" eb="7">
      <t>スウジ</t>
    </rPh>
    <rPh sb="9" eb="13">
      <t>ハンカクニュウリョク</t>
    </rPh>
    <phoneticPr fontId="1"/>
  </si>
  <si>
    <t>男子団体監督氏名</t>
    <rPh sb="0" eb="4">
      <t>ダンシダンタイ</t>
    </rPh>
    <rPh sb="4" eb="8">
      <t>カントクシメイ</t>
    </rPh>
    <phoneticPr fontId="1"/>
  </si>
  <si>
    <t>男子団体コーチ氏名</t>
    <rPh sb="0" eb="4">
      <t>ダンシダンタイ</t>
    </rPh>
    <rPh sb="7" eb="9">
      <t>シメイ</t>
    </rPh>
    <phoneticPr fontId="1"/>
  </si>
  <si>
    <t>女子団体監督氏名</t>
    <rPh sb="0" eb="2">
      <t>ジョシ</t>
    </rPh>
    <rPh sb="2" eb="4">
      <t>ダンタイ</t>
    </rPh>
    <rPh sb="4" eb="8">
      <t>カントクシメイ</t>
    </rPh>
    <phoneticPr fontId="1"/>
  </si>
  <si>
    <t>女子団体コーチ氏名</t>
    <rPh sb="0" eb="2">
      <t>ジョシ</t>
    </rPh>
    <rPh sb="2" eb="4">
      <t>ダンタイ</t>
    </rPh>
    <rPh sb="7" eb="9">
      <t>シメイ</t>
    </rPh>
    <phoneticPr fontId="1"/>
  </si>
  <si>
    <t>男子個人監督氏名</t>
    <rPh sb="0" eb="2">
      <t>ダンシ</t>
    </rPh>
    <rPh sb="2" eb="4">
      <t>コジン</t>
    </rPh>
    <rPh sb="4" eb="8">
      <t>カントクシメイ</t>
    </rPh>
    <phoneticPr fontId="1"/>
  </si>
  <si>
    <t>男子個人コーチ氏名</t>
    <rPh sb="0" eb="2">
      <t>ダンシ</t>
    </rPh>
    <rPh sb="2" eb="4">
      <t>コジン</t>
    </rPh>
    <rPh sb="7" eb="9">
      <t>シメイ</t>
    </rPh>
    <phoneticPr fontId="1"/>
  </si>
  <si>
    <t>女子個人監督氏名</t>
    <rPh sb="0" eb="2">
      <t>ジョシ</t>
    </rPh>
    <rPh sb="2" eb="4">
      <t>コジン</t>
    </rPh>
    <rPh sb="4" eb="8">
      <t>カントクシメイ</t>
    </rPh>
    <phoneticPr fontId="1"/>
  </si>
  <si>
    <t>女子個人コーチ氏名</t>
    <rPh sb="0" eb="2">
      <t>ジョシ</t>
    </rPh>
    <rPh sb="2" eb="4">
      <t>コジン</t>
    </rPh>
    <rPh sb="7" eb="9">
      <t>シメイ</t>
    </rPh>
    <phoneticPr fontId="1"/>
  </si>
  <si>
    <t>団体戦登録選手数</t>
    <rPh sb="0" eb="3">
      <t>ダンタイセン</t>
    </rPh>
    <rPh sb="3" eb="8">
      <t>トウロクセンシュスウ</t>
    </rPh>
    <phoneticPr fontId="1"/>
  </si>
  <si>
    <t>個人戦のみの出場者数</t>
    <rPh sb="0" eb="3">
      <t>コジンセン</t>
    </rPh>
    <rPh sb="6" eb="10">
      <t>シュツジョウシャスウ</t>
    </rPh>
    <phoneticPr fontId="1"/>
  </si>
  <si>
    <t>県順位（数字のみ半角入力）</t>
    <rPh sb="0" eb="1">
      <t>ケン</t>
    </rPh>
    <rPh sb="1" eb="3">
      <t>ジュンイ</t>
    </rPh>
    <rPh sb="4" eb="6">
      <t>スウジ</t>
    </rPh>
    <rPh sb="8" eb="12">
      <t>ハンカクニュウリョク</t>
    </rPh>
    <phoneticPr fontId="1"/>
  </si>
  <si>
    <t>監督</t>
    <rPh sb="0" eb="2">
      <t>カントク</t>
    </rPh>
    <phoneticPr fontId="1"/>
  </si>
  <si>
    <t>コーチ</t>
    <phoneticPr fontId="1"/>
  </si>
  <si>
    <t>順位</t>
    <rPh sb="0" eb="2">
      <t>ジュンイ</t>
    </rPh>
    <phoneticPr fontId="1"/>
  </si>
  <si>
    <t>氏名</t>
    <rPh sb="0" eb="2">
      <t>シメイ</t>
    </rPh>
    <phoneticPr fontId="1"/>
  </si>
  <si>
    <t>55㎏級</t>
    <rPh sb="2" eb="4">
      <t>kgキュウ</t>
    </rPh>
    <phoneticPr fontId="1"/>
  </si>
  <si>
    <t>60㎏級</t>
    <rPh sb="2" eb="4">
      <t>kgキュウ</t>
    </rPh>
    <phoneticPr fontId="1"/>
  </si>
  <si>
    <t>66㎏級</t>
    <rPh sb="2" eb="4">
      <t>kgキュウ</t>
    </rPh>
    <phoneticPr fontId="1"/>
  </si>
  <si>
    <t>73㎏級</t>
    <rPh sb="2" eb="4">
      <t>kgキュウ</t>
    </rPh>
    <phoneticPr fontId="1"/>
  </si>
  <si>
    <t>81㎏級</t>
    <rPh sb="2" eb="4">
      <t>kgキュウ</t>
    </rPh>
    <phoneticPr fontId="1"/>
  </si>
  <si>
    <t>90㎏級</t>
    <rPh sb="2" eb="4">
      <t>kgキュウ</t>
    </rPh>
    <phoneticPr fontId="1"/>
  </si>
  <si>
    <t>50㎏級</t>
    <rPh sb="2" eb="4">
      <t>kgキュウ</t>
    </rPh>
    <phoneticPr fontId="1"/>
  </si>
  <si>
    <t>90㎏超級</t>
    <rPh sb="3" eb="5">
      <t>チョウキュウ</t>
    </rPh>
    <phoneticPr fontId="1"/>
  </si>
  <si>
    <t>階級</t>
    <rPh sb="0" eb="2">
      <t>カイキュウ</t>
    </rPh>
    <phoneticPr fontId="1"/>
  </si>
  <si>
    <t>40㎏級</t>
    <rPh sb="2" eb="4">
      <t>kgキュウ</t>
    </rPh>
    <phoneticPr fontId="1"/>
  </si>
  <si>
    <t>44㎏級</t>
    <rPh sb="2" eb="4">
      <t>kgキュウ</t>
    </rPh>
    <phoneticPr fontId="1"/>
  </si>
  <si>
    <t>48㎏級</t>
    <rPh sb="2" eb="4">
      <t>kgキュウ</t>
    </rPh>
    <phoneticPr fontId="1"/>
  </si>
  <si>
    <t>52㎏級</t>
    <rPh sb="2" eb="4">
      <t>kgキュウ</t>
    </rPh>
    <phoneticPr fontId="1"/>
  </si>
  <si>
    <t>57㎏級</t>
    <rPh sb="2" eb="4">
      <t>kgキュウ</t>
    </rPh>
    <phoneticPr fontId="1"/>
  </si>
  <si>
    <t>63㎏級</t>
    <rPh sb="2" eb="4">
      <t>kgキュウ</t>
    </rPh>
    <phoneticPr fontId="1"/>
  </si>
  <si>
    <t>70㎏級</t>
    <rPh sb="2" eb="4">
      <t>kgキュウ</t>
    </rPh>
    <phoneticPr fontId="1"/>
  </si>
  <si>
    <t>70㎏超級</t>
    <rPh sb="3" eb="5">
      <t>チョウキュウ</t>
    </rPh>
    <phoneticPr fontId="1"/>
  </si>
  <si>
    <t>氏　名</t>
    <rPh sb="0" eb="1">
      <t>ウジ</t>
    </rPh>
    <rPh sb="2" eb="3">
      <t>メイ</t>
    </rPh>
    <phoneticPr fontId="1"/>
  </si>
  <si>
    <t>３位</t>
    <rPh sb="1" eb="2">
      <t>イ</t>
    </rPh>
    <phoneticPr fontId="1"/>
  </si>
  <si>
    <t>出場選手データの選手番号を入力してください。
入力事項がない場合は、100を入力してください。</t>
    <rPh sb="0" eb="4">
      <t>シュツジョウセンシュ</t>
    </rPh>
    <rPh sb="8" eb="12">
      <t>センシュバンゴウ</t>
    </rPh>
    <rPh sb="13" eb="15">
      <t>ニュウリョク</t>
    </rPh>
    <rPh sb="23" eb="27">
      <t>ニュウリョクジコウ</t>
    </rPh>
    <rPh sb="30" eb="32">
      <t>バアイ</t>
    </rPh>
    <rPh sb="38" eb="40">
      <t>ニュウリョク</t>
    </rPh>
    <phoneticPr fontId="1"/>
  </si>
  <si>
    <t>男子団体</t>
    <rPh sb="0" eb="4">
      <t>ダンシダンタイ</t>
    </rPh>
    <phoneticPr fontId="1"/>
  </si>
  <si>
    <t>男子個人</t>
    <rPh sb="0" eb="4">
      <t>ダンシコジン</t>
    </rPh>
    <phoneticPr fontId="1"/>
  </si>
  <si>
    <t>申込書記載日</t>
    <rPh sb="0" eb="3">
      <t>モウシコミショ</t>
    </rPh>
    <rPh sb="3" eb="6">
      <t>キサイビ</t>
    </rPh>
    <phoneticPr fontId="1"/>
  </si>
  <si>
    <t>女子団体</t>
    <rPh sb="0" eb="2">
      <t>ジョシ</t>
    </rPh>
    <rPh sb="2" eb="4">
      <t>ダンタイ</t>
    </rPh>
    <phoneticPr fontId="1"/>
  </si>
  <si>
    <t>女子個人</t>
    <rPh sb="0" eb="2">
      <t>ジョシ</t>
    </rPh>
    <rPh sb="2" eb="4">
      <t>コジン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</si>
  <si>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</si>
  <si>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</si>
  <si>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回　</t>
    <rPh sb="0" eb="1">
      <t>カイ</t>
    </rPh>
    <phoneticPr fontId="1"/>
  </si>
  <si>
    <t>回</t>
    <rPh sb="0" eb="1">
      <t>カイ</t>
    </rPh>
    <phoneticPr fontId="1"/>
  </si>
  <si>
    <t>監督入力ファイル</t>
    <phoneticPr fontId="1"/>
  </si>
  <si>
    <t>申込書</t>
  </si>
  <si>
    <t>申込書</t>
    <phoneticPr fontId="1"/>
  </si>
  <si>
    <t>中国中学校柔道選手権大会</t>
    <rPh sb="0" eb="5">
      <t>チュウゴクチュウガッコウ</t>
    </rPh>
    <rPh sb="5" eb="12">
      <t>ジュウドウセンシュケンタイカイ</t>
    </rPh>
    <phoneticPr fontId="1"/>
  </si>
  <si>
    <t>開催県用</t>
    <rPh sb="0" eb="3">
      <t>カイサイケン</t>
    </rPh>
    <rPh sb="3" eb="4">
      <t>ヨウ</t>
    </rPh>
    <phoneticPr fontId="1"/>
  </si>
  <si>
    <t>⑦各種申込様式をプリントアウトし、押印後、委員長に送付してください。</t>
    <rPh sb="1" eb="3">
      <t>カクシュ</t>
    </rPh>
    <rPh sb="3" eb="7">
      <t>モウシコミヨウシキ</t>
    </rPh>
    <rPh sb="17" eb="20">
      <t>オウインゴ</t>
    </rPh>
    <rPh sb="21" eb="24">
      <t>イインチョウ</t>
    </rPh>
    <rPh sb="25" eb="27">
      <t>ソウフ</t>
    </rPh>
    <phoneticPr fontId="1"/>
  </si>
  <si>
    <t>初</t>
  </si>
  <si>
    <t>①メニューにある年度を入力してください。（半角数字）</t>
    <rPh sb="8" eb="10">
      <t>ネンド</t>
    </rPh>
    <rPh sb="11" eb="13">
      <t>ニュウリョク</t>
    </rPh>
    <rPh sb="21" eb="25">
      <t>ハンカクスウジ</t>
    </rPh>
    <phoneticPr fontId="1"/>
  </si>
  <si>
    <t>②出場校データの必要事項を入力してください。</t>
    <rPh sb="1" eb="4">
      <t>シュツジョウコウ</t>
    </rPh>
    <rPh sb="8" eb="12">
      <t>ヒツヨウジコウ</t>
    </rPh>
    <rPh sb="13" eb="15">
      <t>ニュウリョク</t>
    </rPh>
    <phoneticPr fontId="1"/>
  </si>
  <si>
    <t>③出場選手データの必要事項を入力してください。</t>
    <rPh sb="1" eb="3">
      <t>シュツジョウ</t>
    </rPh>
    <rPh sb="3" eb="5">
      <t>センシュ</t>
    </rPh>
    <rPh sb="9" eb="13">
      <t>ヒツヨウジコウ</t>
    </rPh>
    <rPh sb="14" eb="16">
      <t>ニュウリョク</t>
    </rPh>
    <phoneticPr fontId="1"/>
  </si>
  <si>
    <t>④女子団体申込様式の選手番号を入力してください。</t>
    <rPh sb="1" eb="3">
      <t>ジョシ</t>
    </rPh>
    <rPh sb="3" eb="5">
      <t>ダンタイ</t>
    </rPh>
    <rPh sb="5" eb="7">
      <t>モウシコミ</t>
    </rPh>
    <rPh sb="7" eb="9">
      <t>ヨウシキ</t>
    </rPh>
    <rPh sb="10" eb="14">
      <t>センシュバンゴウ</t>
    </rPh>
    <rPh sb="15" eb="17">
      <t>ニュウリョク</t>
    </rPh>
    <phoneticPr fontId="1"/>
  </si>
  <si>
    <t>⑤男子団体申込様式の選手番号を入力してください。</t>
    <rPh sb="1" eb="3">
      <t>ダンシ</t>
    </rPh>
    <rPh sb="3" eb="5">
      <t>ダンタイ</t>
    </rPh>
    <rPh sb="5" eb="7">
      <t>モウシコミ</t>
    </rPh>
    <rPh sb="7" eb="9">
      <t>ヨウシキ</t>
    </rPh>
    <rPh sb="10" eb="14">
      <t>センシュバンゴウ</t>
    </rPh>
    <rPh sb="15" eb="17">
      <t>ニュウリョク</t>
    </rPh>
    <phoneticPr fontId="1"/>
  </si>
  <si>
    <t>⑥女子個人申込様式の選手番号を入力してください。</t>
    <rPh sb="1" eb="3">
      <t>ジョシ</t>
    </rPh>
    <rPh sb="3" eb="5">
      <t>コジン</t>
    </rPh>
    <rPh sb="5" eb="7">
      <t>モウシコミ</t>
    </rPh>
    <rPh sb="7" eb="9">
      <t>ヨウシキ</t>
    </rPh>
    <rPh sb="10" eb="14">
      <t>センシュバンゴウ</t>
    </rPh>
    <rPh sb="15" eb="17">
      <t>ニュウリョク</t>
    </rPh>
    <phoneticPr fontId="1"/>
  </si>
  <si>
    <t>⑦男子個人申込様式の選手番号を入力してください。</t>
    <rPh sb="1" eb="3">
      <t>ダンシ</t>
    </rPh>
    <rPh sb="3" eb="5">
      <t>コジン</t>
    </rPh>
    <rPh sb="5" eb="7">
      <t>モウシコミ</t>
    </rPh>
    <rPh sb="7" eb="9">
      <t>ヨウシキ</t>
    </rPh>
    <rPh sb="10" eb="14">
      <t>センシュバンゴウ</t>
    </rPh>
    <rPh sb="15" eb="17">
      <t>ニュウリョク</t>
    </rPh>
    <phoneticPr fontId="1"/>
  </si>
  <si>
    <t>⑧開催県は開催県女子個人申込様式の選手番号を入力してください。</t>
    <rPh sb="1" eb="4">
      <t>カイサイケン</t>
    </rPh>
    <rPh sb="5" eb="8">
      <t>カイサイケン</t>
    </rPh>
    <rPh sb="8" eb="10">
      <t>ジョシ</t>
    </rPh>
    <rPh sb="10" eb="12">
      <t>コジン</t>
    </rPh>
    <rPh sb="12" eb="14">
      <t>モウシコミ</t>
    </rPh>
    <rPh sb="14" eb="16">
      <t>ヨウシキ</t>
    </rPh>
    <rPh sb="17" eb="21">
      <t>センシュバンゴウ</t>
    </rPh>
    <rPh sb="22" eb="24">
      <t>ニュウリョク</t>
    </rPh>
    <phoneticPr fontId="1"/>
  </si>
  <si>
    <t>⑨開催県は開催県男子個人申込様式の選手番号を入力してください。</t>
    <rPh sb="1" eb="4">
      <t>カイサイケン</t>
    </rPh>
    <rPh sb="5" eb="8">
      <t>カイサイケン</t>
    </rPh>
    <rPh sb="8" eb="10">
      <t>ダンシ</t>
    </rPh>
    <rPh sb="10" eb="12">
      <t>コジン</t>
    </rPh>
    <rPh sb="12" eb="14">
      <t>モウシコミ</t>
    </rPh>
    <rPh sb="14" eb="16">
      <t>ヨウシキ</t>
    </rPh>
    <rPh sb="17" eb="21">
      <t>センシュバンゴウ</t>
    </rPh>
    <rPh sb="22" eb="24">
      <t>ニュウリョク</t>
    </rPh>
    <phoneticPr fontId="1"/>
  </si>
  <si>
    <t>メニューへ</t>
    <phoneticPr fontId="1"/>
  </si>
  <si>
    <t>委員長用シートへ</t>
    <rPh sb="0" eb="4">
      <t>イインチョウヨウ</t>
    </rPh>
    <phoneticPr fontId="1"/>
  </si>
  <si>
    <t>⑥この「監督入力ファイル」を専門委員長にデータで提出してください。</t>
    <rPh sb="4" eb="8">
      <t>カントクニュウリョク</t>
    </rPh>
    <rPh sb="14" eb="19">
      <t>センモンイインチョウ</t>
    </rPh>
    <rPh sb="24" eb="26">
      <t>テイシュツ</t>
    </rPh>
    <phoneticPr fontId="1"/>
  </si>
  <si>
    <t>各学校（チーム）で入力
（必要な項目のみ）</t>
    <rPh sb="0" eb="3">
      <t>カクガッコウ</t>
    </rPh>
    <rPh sb="9" eb="11">
      <t>ニュウリョク</t>
    </rPh>
    <rPh sb="13" eb="15">
      <t>ヒツヨウ</t>
    </rPh>
    <rPh sb="16" eb="18">
      <t>コウモク</t>
    </rPh>
    <phoneticPr fontId="1"/>
  </si>
  <si>
    <t>基本情報</t>
    <rPh sb="0" eb="4">
      <t>キホンジョウホウ</t>
    </rPh>
    <phoneticPr fontId="1"/>
  </si>
  <si>
    <t>学校（チーム）名</t>
    <rPh sb="0" eb="2">
      <t>ガッコウ</t>
    </rPh>
    <rPh sb="7" eb="8">
      <t>メイ</t>
    </rPh>
    <phoneticPr fontId="1"/>
  </si>
  <si>
    <t>学校（チーム）名（ふりがな）</t>
    <rPh sb="0" eb="2">
      <t>ガッコウ</t>
    </rPh>
    <rPh sb="7" eb="8">
      <t>メイ</t>
    </rPh>
    <phoneticPr fontId="1"/>
  </si>
  <si>
    <t>学校長（代表者）氏名</t>
    <rPh sb="0" eb="3">
      <t>ガッコウチョウ</t>
    </rPh>
    <rPh sb="4" eb="7">
      <t>ダイヒョウシャ</t>
    </rPh>
    <rPh sb="8" eb="10">
      <t>シメイ</t>
    </rPh>
    <phoneticPr fontId="1"/>
  </si>
  <si>
    <t>学校（申込責任者）電話番号（半角入力）</t>
    <rPh sb="0" eb="2">
      <t>ガッコウ</t>
    </rPh>
    <rPh sb="3" eb="5">
      <t>モウシコミ</t>
    </rPh>
    <rPh sb="5" eb="8">
      <t>セキニンシャ</t>
    </rPh>
    <rPh sb="9" eb="13">
      <t>デンワバンゴウ</t>
    </rPh>
    <rPh sb="14" eb="18">
      <t>ハンカクニュウリョク</t>
    </rPh>
    <phoneticPr fontId="1"/>
  </si>
  <si>
    <t>学校（申込責任者）FAX番号（半角入力）</t>
    <rPh sb="0" eb="2">
      <t>ガッコウ</t>
    </rPh>
    <rPh sb="3" eb="5">
      <t>モウシコミ</t>
    </rPh>
    <rPh sb="5" eb="7">
      <t>セキニン</t>
    </rPh>
    <rPh sb="7" eb="8">
      <t>シャ</t>
    </rPh>
    <rPh sb="12" eb="14">
      <t>バンゴウ</t>
    </rPh>
    <rPh sb="15" eb="19">
      <t>ハンカクニュウリョク</t>
    </rPh>
    <phoneticPr fontId="1"/>
  </si>
  <si>
    <t>中学校（チーム）</t>
    <rPh sb="0" eb="3">
      <t>チュウガッコウ</t>
    </rPh>
    <phoneticPr fontId="1"/>
  </si>
  <si>
    <t>プログラム用
（8文字まで）</t>
    <rPh sb="5" eb="6">
      <t>ヨウ</t>
    </rPh>
    <rPh sb="9" eb="11">
      <t>モジ</t>
    </rPh>
    <phoneticPr fontId="1"/>
  </si>
  <si>
    <t>プログラム用（8文字まで）</t>
    <rPh sb="5" eb="6">
      <t>ヨウ</t>
    </rPh>
    <rPh sb="8" eb="10">
      <t>モジ</t>
    </rPh>
    <phoneticPr fontId="1"/>
  </si>
  <si>
    <t>学校（チーム）名：プログラム用　８文字まで
例：岡山市立東山中学校　→　東山中学校</t>
    <rPh sb="0" eb="2">
      <t>ガッコウ</t>
    </rPh>
    <rPh sb="7" eb="8">
      <t>メイ</t>
    </rPh>
    <rPh sb="14" eb="15">
      <t>ヨウ</t>
    </rPh>
    <rPh sb="17" eb="19">
      <t>モジ</t>
    </rPh>
    <rPh sb="22" eb="23">
      <t>レイ</t>
    </rPh>
    <rPh sb="24" eb="27">
      <t>オカヤマシ</t>
    </rPh>
    <rPh sb="27" eb="28">
      <t>リツ</t>
    </rPh>
    <rPh sb="28" eb="30">
      <t>ヒガシヤマ</t>
    </rPh>
    <rPh sb="30" eb="33">
      <t>チュウガッコウ</t>
    </rPh>
    <rPh sb="36" eb="38">
      <t>ヒガシヤマ</t>
    </rPh>
    <rPh sb="38" eb="39">
      <t>チュウ</t>
    </rPh>
    <rPh sb="39" eb="41">
      <t>ガッコウ</t>
    </rPh>
    <phoneticPr fontId="1"/>
  </si>
  <si>
    <t>758-4101（半角入力）</t>
    <rPh sb="9" eb="11">
      <t>ハンカク</t>
    </rPh>
    <rPh sb="11" eb="13">
      <t>ニュウリョク</t>
    </rPh>
    <phoneticPr fontId="1"/>
  </si>
  <si>
    <t>長門市深川2000</t>
    <rPh sb="0" eb="2">
      <t>ナガトシ</t>
    </rPh>
    <rPh sb="2" eb="4">
      <t>フカワ</t>
    </rPh>
    <phoneticPr fontId="1"/>
  </si>
  <si>
    <t>0837-22-gggg（半角入力）</t>
    <rPh sb="13" eb="15">
      <t>ハンカク</t>
    </rPh>
    <rPh sb="15" eb="17">
      <t>ニュウリョク</t>
    </rPh>
    <phoneticPr fontId="1"/>
  </si>
  <si>
    <t>地域クラブ指導者</t>
  </si>
  <si>
    <t>090-gggg-wwww（半角入力）</t>
    <rPh sb="14" eb="16">
      <t>ハンカク</t>
    </rPh>
    <rPh sb="16" eb="18">
      <t>ニュウリョク</t>
    </rPh>
    <phoneticPr fontId="1"/>
  </si>
  <si>
    <t>2（数字のみ半角入力）</t>
    <rPh sb="2" eb="4">
      <t>スウジ</t>
    </rPh>
    <rPh sb="6" eb="8">
      <t>ハンカク</t>
    </rPh>
    <rPh sb="8" eb="10">
      <t>ニュウリョク</t>
    </rPh>
    <phoneticPr fontId="1"/>
  </si>
  <si>
    <t>7（数字のみ半角入力）</t>
    <rPh sb="2" eb="4">
      <t>スウジ</t>
    </rPh>
    <rPh sb="6" eb="8">
      <t>ハンカク</t>
    </rPh>
    <rPh sb="8" eb="10">
      <t>ニュウリョク</t>
    </rPh>
    <phoneticPr fontId="1"/>
  </si>
  <si>
    <t>090-gggg-wwww</t>
  </si>
  <si>
    <t>地域クラブ指導者</t>
    <phoneticPr fontId="1"/>
  </si>
  <si>
    <t>「〇 」か「なし」を必ず選択</t>
    <rPh sb="10" eb="11">
      <t>カナラ</t>
    </rPh>
    <rPh sb="12" eb="14">
      <t>センタク</t>
    </rPh>
    <phoneticPr fontId="1"/>
  </si>
  <si>
    <t>4位</t>
    <rPh sb="1" eb="2">
      <t>イ</t>
    </rPh>
    <phoneticPr fontId="1"/>
  </si>
  <si>
    <t>４位</t>
    <rPh sb="1" eb="2">
      <t>イ</t>
    </rPh>
    <phoneticPr fontId="1"/>
  </si>
  <si>
    <t>学校長
代表者
氏名</t>
    <rPh sb="0" eb="2">
      <t>ガッコウ</t>
    </rPh>
    <rPh sb="2" eb="3">
      <t>チョウ</t>
    </rPh>
    <rPh sb="4" eb="7">
      <t>ダイヒョウシャ</t>
    </rPh>
    <rPh sb="8" eb="10">
      <t>シメイ</t>
    </rPh>
    <phoneticPr fontId="1"/>
  </si>
  <si>
    <t>部活動指導員</t>
  </si>
  <si>
    <t>校長</t>
  </si>
  <si>
    <t>部活動指導者</t>
  </si>
  <si>
    <t>←各県専門委員長が取りまとめるために使用しますので、こちらは操作しないでください。</t>
    <rPh sb="1" eb="3">
      <t>カクケン</t>
    </rPh>
    <rPh sb="3" eb="5">
      <t>センモン</t>
    </rPh>
    <rPh sb="5" eb="8">
      <t>イインチョウ</t>
    </rPh>
    <rPh sb="9" eb="10">
      <t>ト</t>
    </rPh>
    <rPh sb="18" eb="20">
      <t>シヨウ</t>
    </rPh>
    <rPh sb="30" eb="32">
      <t>ソウサ</t>
    </rPh>
    <phoneticPr fontId="1"/>
  </si>
  <si>
    <t>島根県</t>
  </si>
  <si>
    <t>島根市立浜田中学校</t>
    <rPh sb="0" eb="2">
      <t>シマネ</t>
    </rPh>
    <rPh sb="2" eb="4">
      <t>シリツ</t>
    </rPh>
    <rPh sb="4" eb="6">
      <t>ハマダ</t>
    </rPh>
    <rPh sb="6" eb="9">
      <t>チュウガッコウ</t>
    </rPh>
    <phoneticPr fontId="1"/>
  </si>
  <si>
    <t>しまねしりつはまだちゅうがっこう</t>
    <phoneticPr fontId="1"/>
  </si>
  <si>
    <t>石見　一郎</t>
    <rPh sb="0" eb="2">
      <t>イワミ</t>
    </rPh>
    <rPh sb="3" eb="5">
      <t>イチロウ</t>
    </rPh>
    <phoneticPr fontId="1"/>
  </si>
  <si>
    <t>浜田中</t>
    <rPh sb="0" eb="2">
      <t>ハマダ</t>
    </rPh>
    <rPh sb="2" eb="3">
      <t>チュウ</t>
    </rPh>
    <phoneticPr fontId="1"/>
  </si>
  <si>
    <t>江津　次郎</t>
    <rPh sb="0" eb="1">
      <t>ゴウツ</t>
    </rPh>
    <rPh sb="2" eb="4">
      <t>ジロウ</t>
    </rPh>
    <phoneticPr fontId="1"/>
  </si>
  <si>
    <t>江津　三郎</t>
    <rPh sb="0" eb="1">
      <t>ゴウツ</t>
    </rPh>
    <rPh sb="2" eb="4">
      <t>サブロウ</t>
    </rPh>
    <phoneticPr fontId="1"/>
  </si>
  <si>
    <t>益田　四郎</t>
    <rPh sb="0" eb="1">
      <t>マスダ</t>
    </rPh>
    <rPh sb="2" eb="4">
      <t>シロウ</t>
    </rPh>
    <phoneticPr fontId="1"/>
  </si>
  <si>
    <t>三隅　五郎</t>
    <rPh sb="0" eb="1">
      <t>ミスミ</t>
    </rPh>
    <rPh sb="2" eb="4">
      <t>ゴロウ</t>
    </rPh>
    <phoneticPr fontId="1"/>
  </si>
  <si>
    <t>川本　六郎</t>
    <rPh sb="0" eb="1">
      <t>カワモト</t>
    </rPh>
    <rPh sb="2" eb="4">
      <t>ロクロウ</t>
    </rPh>
    <phoneticPr fontId="1"/>
  </si>
  <si>
    <t>8（数字のみ半角入力）</t>
    <rPh sb="2" eb="4">
      <t>スウジ</t>
    </rPh>
    <rPh sb="6" eb="8">
      <t>ハンカク</t>
    </rPh>
    <rPh sb="8" eb="10">
      <t>ニュウリョク</t>
    </rPh>
    <phoneticPr fontId="1"/>
  </si>
  <si>
    <t>20（数字のみ半角入力）</t>
    <rPh sb="3" eb="5">
      <t>スウジ</t>
    </rPh>
    <rPh sb="7" eb="9">
      <t>ハンカク</t>
    </rPh>
    <rPh sb="9" eb="11">
      <t>ニュウリョク</t>
    </rPh>
    <phoneticPr fontId="1"/>
  </si>
  <si>
    <t>大田　七郎</t>
    <rPh sb="0" eb="1">
      <t>オオダ</t>
    </rPh>
    <rPh sb="2" eb="4">
      <t>ナナロウ</t>
    </rPh>
    <phoneticPr fontId="1"/>
  </si>
  <si>
    <t>鹿足　八郎</t>
    <rPh sb="0" eb="1">
      <t>カノアシ</t>
    </rPh>
    <rPh sb="2" eb="4">
      <t>ハチロウ</t>
    </rPh>
    <phoneticPr fontId="1"/>
  </si>
  <si>
    <t>高原　優樹</t>
    <rPh sb="0" eb="2">
      <t>タカハラ</t>
    </rPh>
    <rPh sb="3" eb="4">
      <t>ヤサ</t>
    </rPh>
    <rPh sb="4" eb="5">
      <t>キ</t>
    </rPh>
    <phoneticPr fontId="1"/>
  </si>
  <si>
    <t>たかはら　ゆうき</t>
    <phoneticPr fontId="1"/>
  </si>
  <si>
    <t>氏名ふりがな
（氏・名の間は全角１文字空ける）</t>
    <rPh sb="0" eb="2">
      <t>シメイ</t>
    </rPh>
    <rPh sb="8" eb="9">
      <t>シ</t>
    </rPh>
    <rPh sb="10" eb="11">
      <t>メイ</t>
    </rPh>
    <rPh sb="14" eb="16">
      <t>ゼンカク</t>
    </rPh>
    <rPh sb="17" eb="19">
      <t>モジ</t>
    </rPh>
    <phoneticPr fontId="1"/>
  </si>
  <si>
    <r>
      <rPr>
        <b/>
        <sz val="14"/>
        <rFont val="游ゴシック"/>
        <family val="3"/>
        <charset val="128"/>
      </rPr>
      <t>氏　名</t>
    </r>
    <r>
      <rPr>
        <b/>
        <sz val="12"/>
        <rFont val="游ゴシック"/>
        <family val="3"/>
        <charset val="128"/>
      </rPr>
      <t xml:space="preserve">
（氏・名の間は全角１文字空ける）</t>
    </r>
    <rPh sb="0" eb="1">
      <t>シ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</si>
</sst>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&quot;kg&quot;"/>
    <numFmt numFmtId="177" formatCode="0&quot;位&quot;"/>
    <numFmt numFmtId="178" formatCode="0&quot;名&quot;"/>
    <numFmt numFmtId="179" formatCode="0&quot;kg級&quot;"/>
    <numFmt numFmtId="180" formatCode="0&quot;年&quot;"/>
    <numFmt numFmtId="181" formatCode="0&quot;円&quot;"/>
    <numFmt numFmtId="182" formatCode="0&quot;人&quot;"/>
    <numFmt numFmtId="183" formatCode="0&quot;月&quot;"/>
    <numFmt numFmtId="184" formatCode="0&quot;日&quot;"/>
    <numFmt numFmtId="185" formatCode="0.0_ "/>
    <numFmt numFmtId="186" formatCode="0.0_);[Red]\(0.0\)"/>
  </numFmts>
  <fonts count="5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name val="Arial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rgb="FF00B05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00B0F0"/>
      <name val="游ゴシック"/>
      <family val="3"/>
      <charset val="128"/>
      <scheme val="minor"/>
    </font>
    <font>
      <b/>
      <sz val="14"/>
      <color rgb="FFFF7C8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4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6"/>
      <color rgb="FF00B0F0"/>
      <name val="游ゴシック"/>
      <family val="3"/>
      <charset val="128"/>
      <scheme val="minor"/>
    </font>
    <font>
      <sz val="14"/>
      <color rgb="FF00B0F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00B050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rgb="FF00B0F0"/>
      <name val="游ゴシック"/>
      <family val="3"/>
      <charset val="128"/>
      <scheme val="minor"/>
    </font>
    <font>
      <b/>
      <sz val="16"/>
      <color rgb="FFFF7C80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20"/>
      <color rgb="FFFF99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</font>
    <font>
      <u/>
      <sz val="16"/>
      <color rgb="FFFF0000"/>
      <name val="游ゴシック"/>
      <family val="3"/>
      <charset val="128"/>
      <scheme val="minor"/>
    </font>
    <font>
      <u/>
      <sz val="16"/>
      <color rgb="FFFF9900"/>
      <name val="游ゴシック"/>
      <family val="3"/>
      <charset val="128"/>
      <scheme val="minor"/>
    </font>
    <font>
      <u/>
      <sz val="16"/>
      <color rgb="FF002060"/>
      <name val="游ゴシック"/>
      <family val="3"/>
      <charset val="128"/>
      <scheme val="minor"/>
    </font>
    <font>
      <u/>
      <sz val="16"/>
      <color rgb="FFFF7C80"/>
      <name val="游ゴシック"/>
      <family val="3"/>
      <charset val="128"/>
      <scheme val="minor"/>
    </font>
    <font>
      <u/>
      <sz val="16"/>
      <color rgb="FF00B0F0"/>
      <name val="游ゴシック"/>
      <family val="3"/>
      <charset val="128"/>
      <scheme val="minor"/>
    </font>
    <font>
      <u/>
      <sz val="16"/>
      <color rgb="FFFFC000"/>
      <name val="游ゴシック"/>
      <family val="3"/>
      <charset val="128"/>
      <scheme val="minor"/>
    </font>
    <font>
      <u/>
      <sz val="16"/>
      <color rgb="FF00B050"/>
      <name val="游ゴシック"/>
      <family val="3"/>
      <charset val="128"/>
      <scheme val="minor"/>
    </font>
    <font>
      <b/>
      <u/>
      <sz val="14"/>
      <color theme="0"/>
      <name val="游ゴシック"/>
      <family val="3"/>
      <charset val="128"/>
      <scheme val="minor"/>
    </font>
    <font>
      <u/>
      <sz val="18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 style="medium">
        <color rgb="FF0070C0"/>
      </right>
      <top style="thin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/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/>
      <top style="double">
        <color rgb="FFFFC000"/>
      </top>
      <bottom style="thin">
        <color indexed="64"/>
      </bottom>
      <diagonal/>
    </border>
    <border>
      <left/>
      <right/>
      <top style="double">
        <color rgb="FFFFC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1" fillId="0" borderId="0"/>
    <xf numFmtId="0" fontId="40" fillId="0" borderId="0" applyNumberForma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8" xfId="0" applyFont="1" applyFill="1" applyBorder="1">
      <alignment vertical="center"/>
    </xf>
    <xf numFmtId="0" fontId="6" fillId="3" borderId="4" xfId="0" applyFont="1" applyFill="1" applyBorder="1" applyAlignment="1">
      <alignment horizontal="right" vertical="center"/>
    </xf>
    <xf numFmtId="0" fontId="8" fillId="3" borderId="0" xfId="0" applyFont="1" applyFill="1">
      <alignment vertical="center"/>
    </xf>
    <xf numFmtId="0" fontId="2" fillId="3" borderId="8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0" xfId="0" quotePrefix="1" applyFill="1" applyAlignment="1"/>
    <xf numFmtId="49" fontId="0" fillId="2" borderId="0" xfId="0" quotePrefix="1" applyNumberFormat="1" applyFill="1" applyAlignment="1"/>
    <xf numFmtId="49" fontId="0" fillId="2" borderId="0" xfId="0" applyNumberFormat="1" applyFill="1" applyAlignment="1"/>
    <xf numFmtId="0" fontId="12" fillId="2" borderId="0" xfId="0" applyFont="1" applyFill="1" applyAlignment="1"/>
    <xf numFmtId="0" fontId="14" fillId="2" borderId="0" xfId="0" applyFont="1" applyFill="1" applyAlignment="1"/>
    <xf numFmtId="0" fontId="8" fillId="2" borderId="0" xfId="0" applyFont="1" applyFill="1" applyAlignment="1">
      <alignment horizontal="right" vertical="center"/>
    </xf>
    <xf numFmtId="0" fontId="9" fillId="3" borderId="5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vertical="center" shrinkToFit="1"/>
    </xf>
    <xf numFmtId="0" fontId="24" fillId="2" borderId="0" xfId="1" applyFont="1" applyFill="1" applyProtection="1">
      <protection locked="0"/>
    </xf>
    <xf numFmtId="0" fontId="24" fillId="7" borderId="1" xfId="1" applyFont="1" applyFill="1" applyBorder="1" applyProtection="1">
      <protection locked="0"/>
    </xf>
    <xf numFmtId="0" fontId="0" fillId="3" borderId="1" xfId="0" applyFill="1" applyBorder="1">
      <alignment vertical="center"/>
    </xf>
    <xf numFmtId="0" fontId="27" fillId="2" borderId="0" xfId="0" applyFon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30" fillId="2" borderId="0" xfId="0" applyFont="1" applyFill="1" applyAlignment="1">
      <alignment vertical="center" textRotation="255"/>
    </xf>
    <xf numFmtId="0" fontId="13" fillId="3" borderId="34" xfId="0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49" fontId="13" fillId="3" borderId="36" xfId="0" applyNumberFormat="1" applyFont="1" applyFill="1" applyBorder="1" applyAlignment="1">
      <alignment wrapText="1"/>
    </xf>
    <xf numFmtId="49" fontId="18" fillId="3" borderId="34" xfId="0" applyNumberFormat="1" applyFont="1" applyFill="1" applyBorder="1" applyAlignment="1">
      <alignment wrapText="1"/>
    </xf>
    <xf numFmtId="0" fontId="18" fillId="3" borderId="35" xfId="0" applyFont="1" applyFill="1" applyBorder="1" applyAlignment="1">
      <alignment wrapText="1"/>
    </xf>
    <xf numFmtId="0" fontId="18" fillId="3" borderId="37" xfId="0" applyFont="1" applyFill="1" applyBorder="1" applyAlignment="1">
      <alignment wrapText="1"/>
    </xf>
    <xf numFmtId="0" fontId="18" fillId="3" borderId="36" xfId="0" applyFont="1" applyFill="1" applyBorder="1" applyAlignment="1">
      <alignment wrapText="1"/>
    </xf>
    <xf numFmtId="0" fontId="17" fillId="3" borderId="34" xfId="0" applyFont="1" applyFill="1" applyBorder="1" applyAlignment="1">
      <alignment wrapText="1"/>
    </xf>
    <xf numFmtId="0" fontId="17" fillId="3" borderId="35" xfId="0" applyFont="1" applyFill="1" applyBorder="1" applyAlignment="1">
      <alignment wrapText="1"/>
    </xf>
    <xf numFmtId="0" fontId="17" fillId="3" borderId="37" xfId="0" applyFont="1" applyFill="1" applyBorder="1" applyAlignment="1">
      <alignment wrapText="1"/>
    </xf>
    <xf numFmtId="0" fontId="17" fillId="3" borderId="36" xfId="0" applyFont="1" applyFill="1" applyBorder="1" applyAlignment="1">
      <alignment wrapText="1"/>
    </xf>
    <xf numFmtId="0" fontId="15" fillId="3" borderId="34" xfId="0" applyFont="1" applyFill="1" applyBorder="1" applyAlignment="1">
      <alignment wrapText="1"/>
    </xf>
    <xf numFmtId="0" fontId="15" fillId="3" borderId="35" xfId="0" applyFont="1" applyFill="1" applyBorder="1" applyAlignment="1">
      <alignment wrapText="1"/>
    </xf>
    <xf numFmtId="0" fontId="15" fillId="3" borderId="36" xfId="0" applyFont="1" applyFill="1" applyBorder="1" applyAlignment="1">
      <alignment wrapText="1"/>
    </xf>
    <xf numFmtId="0" fontId="16" fillId="3" borderId="34" xfId="0" applyFont="1" applyFill="1" applyBorder="1" applyAlignment="1">
      <alignment wrapText="1"/>
    </xf>
    <xf numFmtId="0" fontId="16" fillId="3" borderId="35" xfId="0" applyFont="1" applyFill="1" applyBorder="1" applyAlignment="1">
      <alignment wrapText="1"/>
    </xf>
    <xf numFmtId="0" fontId="16" fillId="3" borderId="36" xfId="0" applyFont="1" applyFill="1" applyBorder="1" applyAlignment="1">
      <alignment wrapText="1"/>
    </xf>
    <xf numFmtId="0" fontId="13" fillId="3" borderId="36" xfId="0" applyFont="1" applyFill="1" applyBorder="1" applyAlignment="1">
      <alignment wrapText="1"/>
    </xf>
    <xf numFmtId="0" fontId="10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0" fillId="3" borderId="0" xfId="0" applyFont="1" applyFill="1">
      <alignment vertical="center"/>
    </xf>
    <xf numFmtId="186" fontId="24" fillId="2" borderId="0" xfId="1" applyNumberFormat="1" applyFont="1" applyFill="1" applyProtection="1">
      <protection locked="0"/>
    </xf>
    <xf numFmtId="0" fontId="24" fillId="7" borderId="1" xfId="1" applyFont="1" applyFill="1" applyBorder="1" applyAlignment="1" applyProtection="1">
      <alignment horizontal="center"/>
      <protection locked="0"/>
    </xf>
    <xf numFmtId="186" fontId="24" fillId="7" borderId="1" xfId="1" applyNumberFormat="1" applyFont="1" applyFill="1" applyBorder="1" applyAlignment="1" applyProtection="1">
      <alignment horizontal="center"/>
      <protection locked="0"/>
    </xf>
    <xf numFmtId="0" fontId="38" fillId="3" borderId="31" xfId="0" applyFont="1" applyFill="1" applyBorder="1" applyAlignment="1">
      <alignment horizontal="center" wrapText="1"/>
    </xf>
    <xf numFmtId="0" fontId="23" fillId="3" borderId="0" xfId="0" applyFont="1" applyFill="1" applyAlignment="1">
      <alignment horizontal="right" vertical="center"/>
    </xf>
    <xf numFmtId="0" fontId="39" fillId="3" borderId="0" xfId="0" applyFont="1" applyFill="1" applyAlignment="1">
      <alignment horizontal="right" vertical="center"/>
    </xf>
    <xf numFmtId="0" fontId="39" fillId="3" borderId="0" xfId="0" applyFont="1" applyFill="1" applyAlignment="1">
      <alignment horizontal="center" vertical="center"/>
    </xf>
    <xf numFmtId="0" fontId="39" fillId="3" borderId="8" xfId="0" applyFont="1" applyFill="1" applyBorder="1">
      <alignment vertical="center"/>
    </xf>
    <xf numFmtId="0" fontId="39" fillId="3" borderId="8" xfId="0" applyFont="1" applyFill="1" applyBorder="1" applyAlignment="1">
      <alignment horizontal="right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6" xfId="0" quotePrefix="1" applyFont="1" applyFill="1" applyBorder="1" applyAlignment="1">
      <alignment horizontal="center" vertical="center"/>
    </xf>
    <xf numFmtId="49" fontId="13" fillId="3" borderId="16" xfId="0" quotePrefix="1" applyNumberFormat="1" applyFont="1" applyFill="1" applyBorder="1" applyAlignment="1">
      <alignment horizontal="center" vertical="center"/>
    </xf>
    <xf numFmtId="49" fontId="13" fillId="3" borderId="17" xfId="0" quotePrefix="1" applyNumberFormat="1" applyFont="1" applyFill="1" applyBorder="1" applyAlignment="1">
      <alignment horizontal="center" vertical="center"/>
    </xf>
    <xf numFmtId="49" fontId="18" fillId="3" borderId="15" xfId="0" quotePrefix="1" applyNumberFormat="1" applyFont="1" applyFill="1" applyBorder="1" applyAlignment="1">
      <alignment horizontal="center" vertical="center"/>
    </xf>
    <xf numFmtId="49" fontId="18" fillId="3" borderId="16" xfId="0" applyNumberFormat="1" applyFont="1" applyFill="1" applyBorder="1" applyAlignment="1">
      <alignment horizontal="center" vertical="center"/>
    </xf>
    <xf numFmtId="49" fontId="18" fillId="3" borderId="16" xfId="0" quotePrefix="1" applyNumberFormat="1" applyFont="1" applyFill="1" applyBorder="1" applyAlignment="1">
      <alignment horizontal="center" vertical="center"/>
    </xf>
    <xf numFmtId="177" fontId="18" fillId="3" borderId="18" xfId="0" applyNumberFormat="1" applyFont="1" applyFill="1" applyBorder="1" applyAlignment="1">
      <alignment horizontal="center" vertical="center"/>
    </xf>
    <xf numFmtId="182" fontId="18" fillId="3" borderId="17" xfId="0" applyNumberFormat="1" applyFont="1" applyFill="1" applyBorder="1" applyAlignment="1">
      <alignment horizontal="center" vertical="center"/>
    </xf>
    <xf numFmtId="49" fontId="17" fillId="3" borderId="15" xfId="0" quotePrefix="1" applyNumberFormat="1" applyFont="1" applyFill="1" applyBorder="1" applyAlignment="1">
      <alignment horizontal="center" vertical="center"/>
    </xf>
    <xf numFmtId="49" fontId="17" fillId="3" borderId="16" xfId="0" applyNumberFormat="1" applyFont="1" applyFill="1" applyBorder="1" applyAlignment="1">
      <alignment horizontal="center" vertical="center"/>
    </xf>
    <xf numFmtId="49" fontId="17" fillId="3" borderId="16" xfId="0" quotePrefix="1" applyNumberFormat="1" applyFont="1" applyFill="1" applyBorder="1" applyAlignment="1">
      <alignment horizontal="center" vertical="center"/>
    </xf>
    <xf numFmtId="177" fontId="17" fillId="3" borderId="18" xfId="0" applyNumberFormat="1" applyFont="1" applyFill="1" applyBorder="1" applyAlignment="1">
      <alignment horizontal="center" vertical="center"/>
    </xf>
    <xf numFmtId="182" fontId="17" fillId="3" borderId="17" xfId="0" applyNumberFormat="1" applyFont="1" applyFill="1" applyBorder="1" applyAlignment="1">
      <alignment horizontal="center" vertical="center"/>
    </xf>
    <xf numFmtId="49" fontId="15" fillId="3" borderId="15" xfId="0" quotePrefix="1" applyNumberFormat="1" applyFont="1" applyFill="1" applyBorder="1" applyAlignment="1">
      <alignment horizontal="center" vertical="center"/>
    </xf>
    <xf numFmtId="49" fontId="15" fillId="3" borderId="16" xfId="0" applyNumberFormat="1" applyFont="1" applyFill="1" applyBorder="1" applyAlignment="1">
      <alignment horizontal="center" vertical="center"/>
    </xf>
    <xf numFmtId="49" fontId="15" fillId="3" borderId="16" xfId="0" quotePrefix="1" applyNumberFormat="1" applyFont="1" applyFill="1" applyBorder="1" applyAlignment="1">
      <alignment horizontal="center" vertical="center"/>
    </xf>
    <xf numFmtId="182" fontId="15" fillId="3" borderId="17" xfId="0" applyNumberFormat="1" applyFont="1" applyFill="1" applyBorder="1" applyAlignment="1">
      <alignment horizontal="center" vertical="center"/>
    </xf>
    <xf numFmtId="49" fontId="16" fillId="3" borderId="15" xfId="0" quotePrefix="1" applyNumberFormat="1" applyFont="1" applyFill="1" applyBorder="1" applyAlignment="1">
      <alignment horizontal="center" vertical="center"/>
    </xf>
    <xf numFmtId="49" fontId="16" fillId="3" borderId="16" xfId="0" applyNumberFormat="1" applyFont="1" applyFill="1" applyBorder="1" applyAlignment="1">
      <alignment horizontal="center" vertical="center"/>
    </xf>
    <xf numFmtId="49" fontId="16" fillId="3" borderId="16" xfId="0" quotePrefix="1" applyNumberFormat="1" applyFont="1" applyFill="1" applyBorder="1" applyAlignment="1">
      <alignment horizontal="center" vertical="center"/>
    </xf>
    <xf numFmtId="182" fontId="16" fillId="3" borderId="17" xfId="0" applyNumberFormat="1" applyFont="1" applyFill="1" applyBorder="1" applyAlignment="1">
      <alignment horizontal="center" vertical="center"/>
    </xf>
    <xf numFmtId="180" fontId="13" fillId="3" borderId="15" xfId="0" applyNumberFormat="1" applyFont="1" applyFill="1" applyBorder="1" applyAlignment="1">
      <alignment horizontal="center" vertical="center"/>
    </xf>
    <xf numFmtId="183" fontId="13" fillId="3" borderId="16" xfId="0" applyNumberFormat="1" applyFont="1" applyFill="1" applyBorder="1" applyAlignment="1">
      <alignment horizontal="center" vertical="center"/>
    </xf>
    <xf numFmtId="184" fontId="13" fillId="3" borderId="17" xfId="0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12" xfId="0" quotePrefix="1" applyFont="1" applyFill="1" applyBorder="1" applyAlignment="1">
      <alignment horizontal="center" vertical="center"/>
    </xf>
    <xf numFmtId="49" fontId="13" fillId="7" borderId="12" xfId="0" quotePrefix="1" applyNumberFormat="1" applyFont="1" applyFill="1" applyBorder="1" applyAlignment="1">
      <alignment horizontal="center" vertical="center"/>
    </xf>
    <xf numFmtId="49" fontId="13" fillId="7" borderId="13" xfId="0" quotePrefix="1" applyNumberFormat="1" applyFont="1" applyFill="1" applyBorder="1" applyAlignment="1">
      <alignment horizontal="center" vertical="center"/>
    </xf>
    <xf numFmtId="49" fontId="18" fillId="7" borderId="11" xfId="0" quotePrefix="1" applyNumberFormat="1" applyFont="1" applyFill="1" applyBorder="1" applyAlignment="1">
      <alignment horizontal="center" vertical="center"/>
    </xf>
    <xf numFmtId="49" fontId="18" fillId="7" borderId="12" xfId="0" applyNumberFormat="1" applyFont="1" applyFill="1" applyBorder="1" applyAlignment="1">
      <alignment horizontal="center" vertical="center"/>
    </xf>
    <xf numFmtId="49" fontId="18" fillId="7" borderId="12" xfId="0" quotePrefix="1" applyNumberFormat="1" applyFont="1" applyFill="1" applyBorder="1" applyAlignment="1">
      <alignment horizontal="center" vertical="center"/>
    </xf>
    <xf numFmtId="177" fontId="18" fillId="7" borderId="14" xfId="0" applyNumberFormat="1" applyFont="1" applyFill="1" applyBorder="1" applyAlignment="1">
      <alignment horizontal="center" vertical="center"/>
    </xf>
    <xf numFmtId="182" fontId="18" fillId="7" borderId="13" xfId="0" applyNumberFormat="1" applyFont="1" applyFill="1" applyBorder="1" applyAlignment="1">
      <alignment horizontal="center" vertical="center"/>
    </xf>
    <xf numFmtId="49" fontId="17" fillId="7" borderId="11" xfId="0" quotePrefix="1" applyNumberFormat="1" applyFont="1" applyFill="1" applyBorder="1" applyAlignment="1">
      <alignment horizontal="center" vertical="center"/>
    </xf>
    <xf numFmtId="49" fontId="17" fillId="7" borderId="12" xfId="0" applyNumberFormat="1" applyFont="1" applyFill="1" applyBorder="1" applyAlignment="1">
      <alignment horizontal="center" vertical="center"/>
    </xf>
    <xf numFmtId="49" fontId="17" fillId="7" borderId="12" xfId="0" quotePrefix="1" applyNumberFormat="1" applyFont="1" applyFill="1" applyBorder="1" applyAlignment="1">
      <alignment horizontal="center" vertical="center"/>
    </xf>
    <xf numFmtId="177" fontId="17" fillId="7" borderId="14" xfId="0" applyNumberFormat="1" applyFont="1" applyFill="1" applyBorder="1" applyAlignment="1">
      <alignment horizontal="center" vertical="center"/>
    </xf>
    <xf numFmtId="182" fontId="17" fillId="7" borderId="13" xfId="0" applyNumberFormat="1" applyFont="1" applyFill="1" applyBorder="1" applyAlignment="1">
      <alignment horizontal="center" vertical="center"/>
    </xf>
    <xf numFmtId="49" fontId="15" fillId="7" borderId="11" xfId="0" quotePrefix="1" applyNumberFormat="1" applyFont="1" applyFill="1" applyBorder="1" applyAlignment="1">
      <alignment horizontal="center" vertical="center"/>
    </xf>
    <xf numFmtId="49" fontId="15" fillId="7" borderId="12" xfId="0" applyNumberFormat="1" applyFont="1" applyFill="1" applyBorder="1" applyAlignment="1">
      <alignment horizontal="center" vertical="center"/>
    </xf>
    <xf numFmtId="49" fontId="15" fillId="7" borderId="12" xfId="0" quotePrefix="1" applyNumberFormat="1" applyFont="1" applyFill="1" applyBorder="1" applyAlignment="1">
      <alignment horizontal="center" vertical="center"/>
    </xf>
    <xf numFmtId="182" fontId="15" fillId="7" borderId="13" xfId="0" applyNumberFormat="1" applyFont="1" applyFill="1" applyBorder="1" applyAlignment="1">
      <alignment horizontal="center" vertical="center"/>
    </xf>
    <xf numFmtId="49" fontId="16" fillId="7" borderId="11" xfId="0" quotePrefix="1" applyNumberFormat="1" applyFont="1" applyFill="1" applyBorder="1" applyAlignment="1">
      <alignment horizontal="center" vertical="center"/>
    </xf>
    <xf numFmtId="49" fontId="16" fillId="7" borderId="12" xfId="0" applyNumberFormat="1" applyFont="1" applyFill="1" applyBorder="1" applyAlignment="1">
      <alignment horizontal="center" vertical="center"/>
    </xf>
    <xf numFmtId="49" fontId="16" fillId="7" borderId="12" xfId="0" quotePrefix="1" applyNumberFormat="1" applyFont="1" applyFill="1" applyBorder="1" applyAlignment="1">
      <alignment horizontal="center" vertical="center"/>
    </xf>
    <xf numFmtId="182" fontId="16" fillId="7" borderId="13" xfId="0" applyNumberFormat="1" applyFont="1" applyFill="1" applyBorder="1" applyAlignment="1">
      <alignment horizontal="center" vertical="center"/>
    </xf>
    <xf numFmtId="180" fontId="13" fillId="7" borderId="11" xfId="0" applyNumberFormat="1" applyFont="1" applyFill="1" applyBorder="1" applyAlignment="1">
      <alignment horizontal="center" vertical="center"/>
    </xf>
    <xf numFmtId="183" fontId="13" fillId="7" borderId="12" xfId="0" applyNumberFormat="1" applyFont="1" applyFill="1" applyBorder="1" applyAlignment="1">
      <alignment horizontal="center" vertical="center"/>
    </xf>
    <xf numFmtId="184" fontId="13" fillId="7" borderId="13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 shrinkToFit="1"/>
    </xf>
    <xf numFmtId="0" fontId="0" fillId="2" borderId="42" xfId="0" applyFill="1" applyBorder="1">
      <alignment vertical="center"/>
    </xf>
    <xf numFmtId="185" fontId="0" fillId="3" borderId="1" xfId="0" applyNumberFormat="1" applyFill="1" applyBorder="1" applyAlignment="1">
      <alignment horizontal="center" vertical="center"/>
    </xf>
    <xf numFmtId="0" fontId="42" fillId="3" borderId="1" xfId="1" applyFont="1" applyFill="1" applyBorder="1" applyProtection="1">
      <protection locked="0"/>
    </xf>
    <xf numFmtId="0" fontId="30" fillId="3" borderId="0" xfId="0" applyFont="1" applyFill="1" applyAlignment="1">
      <alignment vertical="center" textRotation="255"/>
    </xf>
    <xf numFmtId="0" fontId="43" fillId="3" borderId="29" xfId="0" applyFont="1" applyFill="1" applyBorder="1" applyAlignment="1">
      <alignment horizontal="center" vertical="center" wrapText="1"/>
    </xf>
    <xf numFmtId="0" fontId="44" fillId="3" borderId="30" xfId="0" applyFont="1" applyFill="1" applyBorder="1" applyAlignment="1">
      <alignment horizontal="center" vertical="center"/>
    </xf>
    <xf numFmtId="0" fontId="45" fillId="3" borderId="1" xfId="1" applyFont="1" applyFill="1" applyBorder="1" applyAlignment="1" applyProtection="1">
      <alignment vertical="center"/>
      <protection locked="0"/>
    </xf>
    <xf numFmtId="0" fontId="42" fillId="3" borderId="1" xfId="1" applyFont="1" applyFill="1" applyBorder="1" applyAlignment="1" applyProtection="1">
      <alignment vertical="center" wrapText="1"/>
      <protection locked="0"/>
    </xf>
    <xf numFmtId="186" fontId="42" fillId="3" borderId="1" xfId="1" applyNumberFormat="1" applyFont="1" applyFill="1" applyBorder="1" applyAlignment="1" applyProtection="1">
      <alignment vertical="center" wrapText="1"/>
      <protection locked="0"/>
    </xf>
    <xf numFmtId="0" fontId="24" fillId="2" borderId="0" xfId="1" applyFont="1" applyFill="1" applyAlignment="1" applyProtection="1">
      <alignment vertical="center"/>
      <protection locked="0"/>
    </xf>
    <xf numFmtId="0" fontId="53" fillId="12" borderId="0" xfId="2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49" fontId="0" fillId="3" borderId="9" xfId="0" applyNumberFormat="1" applyFill="1" applyBorder="1">
      <alignment vertical="center"/>
    </xf>
    <xf numFmtId="49" fontId="0" fillId="3" borderId="3" xfId="0" applyNumberFormat="1" applyFill="1" applyBorder="1">
      <alignment vertical="center"/>
    </xf>
    <xf numFmtId="0" fontId="36" fillId="5" borderId="0" xfId="0" applyFont="1" applyFill="1" applyAlignment="1">
      <alignment horizontal="center" vertical="center"/>
    </xf>
    <xf numFmtId="0" fontId="25" fillId="6" borderId="1" xfId="1" applyFont="1" applyFill="1" applyBorder="1" applyAlignment="1" applyProtection="1">
      <alignment horizontal="center" vertical="center"/>
      <protection locked="0"/>
    </xf>
    <xf numFmtId="0" fontId="24" fillId="5" borderId="1" xfId="1" applyFont="1" applyFill="1" applyBorder="1" applyAlignment="1" applyProtection="1">
      <alignment horizontal="center" vertical="center"/>
      <protection locked="0"/>
    </xf>
    <xf numFmtId="186" fontId="24" fillId="5" borderId="1" xfId="1" applyNumberFormat="1" applyFont="1" applyFill="1" applyBorder="1" applyAlignment="1" applyProtection="1">
      <alignment horizontal="center" vertical="center"/>
      <protection locked="0"/>
    </xf>
    <xf numFmtId="0" fontId="56" fillId="5" borderId="1" xfId="1" applyFont="1" applyFill="1" applyBorder="1" applyAlignment="1" applyProtection="1">
      <alignment horizontal="center" wrapText="1"/>
      <protection locked="0"/>
    </xf>
    <xf numFmtId="186" fontId="0" fillId="3" borderId="1" xfId="0" applyNumberFormat="1" applyFill="1" applyBorder="1" applyAlignment="1">
      <alignment horizontal="center" vertical="center"/>
    </xf>
    <xf numFmtId="186" fontId="0" fillId="2" borderId="0" xfId="0" applyNumberFormat="1" applyFill="1">
      <alignment vertical="center"/>
    </xf>
    <xf numFmtId="0" fontId="0" fillId="3" borderId="2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54" fillId="5" borderId="0" xfId="2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6" fillId="3" borderId="0" xfId="2" applyFont="1" applyFill="1" applyAlignment="1">
      <alignment horizontal="left" vertical="center"/>
    </xf>
    <xf numFmtId="0" fontId="50" fillId="3" borderId="0" xfId="2" applyFont="1" applyFill="1" applyAlignment="1">
      <alignment horizontal="left" vertical="center"/>
    </xf>
    <xf numFmtId="0" fontId="51" fillId="3" borderId="0" xfId="2" applyFont="1" applyFill="1" applyAlignment="1">
      <alignment horizontal="left" vertical="center"/>
    </xf>
    <xf numFmtId="0" fontId="48" fillId="3" borderId="0" xfId="2" applyFont="1" applyFill="1" applyAlignment="1">
      <alignment horizontal="left" vertical="center"/>
    </xf>
    <xf numFmtId="0" fontId="49" fillId="3" borderId="0" xfId="2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52" fillId="3" borderId="0" xfId="2" applyFont="1" applyFill="1" applyAlignment="1">
      <alignment horizontal="left" vertical="center"/>
    </xf>
    <xf numFmtId="0" fontId="23" fillId="3" borderId="0" xfId="0" applyFont="1" applyFill="1" applyAlignment="1">
      <alignment horizontal="right" vertical="center"/>
    </xf>
    <xf numFmtId="0" fontId="46" fillId="3" borderId="0" xfId="2" applyFont="1" applyFill="1">
      <alignment vertical="center"/>
    </xf>
    <xf numFmtId="0" fontId="47" fillId="3" borderId="0" xfId="2" applyFont="1" applyFill="1">
      <alignment vertical="center"/>
    </xf>
    <xf numFmtId="0" fontId="31" fillId="3" borderId="30" xfId="0" applyFont="1" applyFill="1" applyBorder="1" applyAlignment="1">
      <alignment horizontal="center" vertical="center" textRotation="255"/>
    </xf>
    <xf numFmtId="0" fontId="31" fillId="3" borderId="32" xfId="0" applyFont="1" applyFill="1" applyBorder="1" applyAlignment="1">
      <alignment horizontal="center" vertical="center" textRotation="255"/>
    </xf>
    <xf numFmtId="0" fontId="31" fillId="3" borderId="33" xfId="0" applyFont="1" applyFill="1" applyBorder="1" applyAlignment="1">
      <alignment horizontal="center" vertical="center" textRotation="255"/>
    </xf>
    <xf numFmtId="0" fontId="32" fillId="3" borderId="30" xfId="0" applyFont="1" applyFill="1" applyBorder="1" applyAlignment="1">
      <alignment horizontal="center" vertical="center" textRotation="255"/>
    </xf>
    <xf numFmtId="0" fontId="32" fillId="3" borderId="32" xfId="0" applyFont="1" applyFill="1" applyBorder="1" applyAlignment="1">
      <alignment horizontal="center" vertical="center" textRotation="255"/>
    </xf>
    <xf numFmtId="0" fontId="32" fillId="3" borderId="33" xfId="0" applyFont="1" applyFill="1" applyBorder="1" applyAlignment="1">
      <alignment horizontal="center" vertical="center" textRotation="255"/>
    </xf>
    <xf numFmtId="0" fontId="33" fillId="3" borderId="30" xfId="0" applyFont="1" applyFill="1" applyBorder="1" applyAlignment="1">
      <alignment horizontal="center" vertical="center" textRotation="255"/>
    </xf>
    <xf numFmtId="0" fontId="33" fillId="3" borderId="32" xfId="0" applyFont="1" applyFill="1" applyBorder="1" applyAlignment="1">
      <alignment horizontal="center" vertical="center" textRotation="255"/>
    </xf>
    <xf numFmtId="0" fontId="33" fillId="3" borderId="33" xfId="0" applyFont="1" applyFill="1" applyBorder="1" applyAlignment="1">
      <alignment horizontal="center" vertical="center" textRotation="255"/>
    </xf>
    <xf numFmtId="0" fontId="34" fillId="3" borderId="30" xfId="0" applyFont="1" applyFill="1" applyBorder="1" applyAlignment="1">
      <alignment horizontal="center" vertical="center" textRotation="255"/>
    </xf>
    <xf numFmtId="0" fontId="34" fillId="3" borderId="32" xfId="0" applyFont="1" applyFill="1" applyBorder="1" applyAlignment="1">
      <alignment horizontal="center" vertical="center" textRotation="255"/>
    </xf>
    <xf numFmtId="0" fontId="34" fillId="3" borderId="33" xfId="0" applyFont="1" applyFill="1" applyBorder="1" applyAlignment="1">
      <alignment horizontal="center" vertical="center" textRotation="255"/>
    </xf>
    <xf numFmtId="0" fontId="35" fillId="3" borderId="30" xfId="0" applyFont="1" applyFill="1" applyBorder="1" applyAlignment="1">
      <alignment horizontal="center" vertical="center" textRotation="255"/>
    </xf>
    <xf numFmtId="0" fontId="35" fillId="3" borderId="32" xfId="0" applyFont="1" applyFill="1" applyBorder="1" applyAlignment="1">
      <alignment horizontal="center" vertical="center" textRotation="255"/>
    </xf>
    <xf numFmtId="0" fontId="35" fillId="3" borderId="33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176" fontId="9" fillId="3" borderId="2" xfId="0" applyNumberFormat="1" applyFont="1" applyFill="1" applyBorder="1" applyAlignment="1">
      <alignment horizontal="center" vertical="center" shrinkToFit="1"/>
    </xf>
    <xf numFmtId="176" fontId="9" fillId="3" borderId="3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181" fontId="2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0" fillId="9" borderId="0" xfId="0" applyFont="1" applyFill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shrinkToFit="1"/>
    </xf>
    <xf numFmtId="180" fontId="9" fillId="3" borderId="2" xfId="0" applyNumberFormat="1" applyFont="1" applyFill="1" applyBorder="1" applyAlignment="1">
      <alignment horizontal="center" vertical="center" shrinkToFit="1"/>
    </xf>
    <xf numFmtId="180" fontId="9" fillId="3" borderId="3" xfId="0" applyNumberFormat="1" applyFont="1" applyFill="1" applyBorder="1" applyAlignment="1">
      <alignment horizontal="center" vertical="center" shrinkToFit="1"/>
    </xf>
    <xf numFmtId="0" fontId="8" fillId="4" borderId="21" xfId="0" applyFont="1" applyFill="1" applyBorder="1" applyAlignment="1">
      <alignment horizontal="center" vertical="center"/>
    </xf>
    <xf numFmtId="179" fontId="28" fillId="3" borderId="38" xfId="0" applyNumberFormat="1" applyFont="1" applyFill="1" applyBorder="1" applyAlignment="1">
      <alignment horizontal="center" vertical="center"/>
    </xf>
    <xf numFmtId="179" fontId="28" fillId="3" borderId="39" xfId="0" applyNumberFormat="1" applyFont="1" applyFill="1" applyBorder="1" applyAlignment="1">
      <alignment horizontal="center" vertical="center"/>
    </xf>
    <xf numFmtId="179" fontId="28" fillId="3" borderId="40" xfId="0" applyNumberFormat="1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19" fillId="9" borderId="0" xfId="0" applyFont="1" applyFill="1" applyAlignment="1">
      <alignment horizontal="left" vertical="center" wrapText="1"/>
    </xf>
    <xf numFmtId="0" fontId="26" fillId="3" borderId="22" xfId="0" applyFont="1" applyFill="1" applyBorder="1" applyAlignment="1">
      <alignment horizontal="center" vertical="center" shrinkToFit="1"/>
    </xf>
    <xf numFmtId="0" fontId="26" fillId="3" borderId="23" xfId="0" applyFont="1" applyFill="1" applyBorder="1" applyAlignment="1">
      <alignment horizontal="center" vertical="center" shrinkToFit="1"/>
    </xf>
    <xf numFmtId="0" fontId="26" fillId="3" borderId="24" xfId="0" applyFont="1" applyFill="1" applyBorder="1" applyAlignment="1">
      <alignment horizontal="center" vertical="center" shrinkToFit="1"/>
    </xf>
    <xf numFmtId="0" fontId="26" fillId="3" borderId="25" xfId="0" applyFont="1" applyFill="1" applyBorder="1" applyAlignment="1">
      <alignment horizontal="center" vertical="center" shrinkToFit="1"/>
    </xf>
    <xf numFmtId="0" fontId="26" fillId="3" borderId="26" xfId="0" applyFont="1" applyFill="1" applyBorder="1" applyAlignment="1">
      <alignment horizontal="center" vertical="center" shrinkToFit="1"/>
    </xf>
    <xf numFmtId="0" fontId="26" fillId="3" borderId="27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 shrinkToFit="1"/>
    </xf>
    <xf numFmtId="0" fontId="39" fillId="3" borderId="8" xfId="0" applyFont="1" applyFill="1" applyBorder="1" applyAlignment="1">
      <alignment horizontal="center" vertical="center"/>
    </xf>
    <xf numFmtId="0" fontId="55" fillId="3" borderId="43" xfId="0" applyFont="1" applyFill="1" applyBorder="1" applyAlignment="1">
      <alignment horizontal="right" vertical="center"/>
    </xf>
    <xf numFmtId="0" fontId="55" fillId="3" borderId="47" xfId="0" applyFont="1" applyFill="1" applyBorder="1" applyAlignment="1">
      <alignment horizontal="right" vertical="center"/>
    </xf>
    <xf numFmtId="0" fontId="55" fillId="3" borderId="45" xfId="0" applyFont="1" applyFill="1" applyBorder="1" applyAlignment="1">
      <alignment horizontal="right" vertical="center"/>
    </xf>
    <xf numFmtId="0" fontId="55" fillId="3" borderId="8" xfId="0" applyFont="1" applyFill="1" applyBorder="1" applyAlignment="1">
      <alignment horizontal="right" vertical="center"/>
    </xf>
    <xf numFmtId="0" fontId="55" fillId="3" borderId="44" xfId="0" applyFont="1" applyFill="1" applyBorder="1" applyAlignment="1">
      <alignment horizontal="center" vertical="center"/>
    </xf>
    <xf numFmtId="0" fontId="55" fillId="3" borderId="46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shrinkToFit="1"/>
    </xf>
    <xf numFmtId="49" fontId="21" fillId="3" borderId="1" xfId="0" applyNumberFormat="1" applyFont="1" applyFill="1" applyBorder="1" applyAlignment="1">
      <alignment horizontal="center" vertical="center" shrinkToFit="1"/>
    </xf>
    <xf numFmtId="0" fontId="22" fillId="3" borderId="1" xfId="0" applyFont="1" applyFill="1" applyBorder="1" applyAlignment="1">
      <alignment horizontal="center" vertical="center" shrinkToFit="1"/>
    </xf>
    <xf numFmtId="0" fontId="39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/>
    </xf>
    <xf numFmtId="179" fontId="9" fillId="3" borderId="2" xfId="0" applyNumberFormat="1" applyFont="1" applyFill="1" applyBorder="1" applyAlignment="1">
      <alignment horizontal="center" vertical="center"/>
    </xf>
    <xf numFmtId="179" fontId="9" fillId="3" borderId="9" xfId="0" applyNumberFormat="1" applyFont="1" applyFill="1" applyBorder="1" applyAlignment="1">
      <alignment horizontal="center" vertical="center"/>
    </xf>
    <xf numFmtId="179" fontId="9" fillId="3" borderId="3" xfId="0" applyNumberFormat="1" applyFont="1" applyFill="1" applyBorder="1" applyAlignment="1">
      <alignment horizontal="center" vertical="center"/>
    </xf>
    <xf numFmtId="176" fontId="26" fillId="3" borderId="2" xfId="0" applyNumberFormat="1" applyFont="1" applyFill="1" applyBorder="1" applyAlignment="1">
      <alignment horizontal="center" vertical="center" shrinkToFit="1"/>
    </xf>
    <xf numFmtId="176" fontId="26" fillId="3" borderId="3" xfId="0" applyNumberFormat="1" applyFont="1" applyFill="1" applyBorder="1" applyAlignment="1">
      <alignment horizontal="center" vertical="center" shrinkToFit="1"/>
    </xf>
    <xf numFmtId="0" fontId="26" fillId="3" borderId="2" xfId="0" applyFont="1" applyFill="1" applyBorder="1" applyAlignment="1">
      <alignment horizontal="center" vertical="center" shrinkToFit="1"/>
    </xf>
    <xf numFmtId="0" fontId="26" fillId="3" borderId="3" xfId="0" applyFont="1" applyFill="1" applyBorder="1" applyAlignment="1">
      <alignment horizontal="center" vertical="center" shrinkToFit="1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180" fontId="26" fillId="3" borderId="2" xfId="0" applyNumberFormat="1" applyFont="1" applyFill="1" applyBorder="1" applyAlignment="1">
      <alignment horizontal="center" vertical="center" shrinkToFit="1"/>
    </xf>
    <xf numFmtId="180" fontId="26" fillId="3" borderId="3" xfId="0" applyNumberFormat="1" applyFont="1" applyFill="1" applyBorder="1" applyAlignment="1">
      <alignment horizontal="center" vertical="center" shrinkToFit="1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37" fillId="6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41" fillId="2" borderId="4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0" fontId="57" fillId="3" borderId="1" xfId="1" applyFont="1" applyFill="1" applyBorder="1" applyAlignment="1" applyProtection="1">
      <alignment vertical="center" wrapText="1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00"/>
      <color rgb="FFFF7C80"/>
      <color rgb="FFFFFFCC"/>
      <color rgb="FFFFFF99"/>
      <color rgb="FFFFFF66"/>
      <color rgb="FF66FFFF"/>
      <color rgb="FF00FFFF"/>
      <color rgb="FF99CCFF"/>
      <color rgb="FF00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236220</xdr:colOff>
      <xdr:row>3</xdr:row>
      <xdr:rowOff>182880</xdr:rowOff>
    </xdr:from>
    <xdr:to>
      <xdr:col>12</xdr:col>
      <xdr:colOff>716280</xdr:colOff>
      <xdr:row>4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B3866B-CFAF-4D84-9CE7-EBA0C3172951}"/>
            </a:ext>
          </a:extLst>
        </xdr:cNvPr>
        <xdr:cNvSpPr/>
      </xdr:nvSpPr>
      <xdr:spPr>
        <a:xfrm>
          <a:off x="7368540" y="868680"/>
          <a:ext cx="480060" cy="42672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12</xdr:col>
      <xdr:colOff>236220</xdr:colOff>
      <xdr:row>3</xdr:row>
      <xdr:rowOff>182880</xdr:rowOff>
    </xdr:from>
    <xdr:to>
      <xdr:col>12</xdr:col>
      <xdr:colOff>716280</xdr:colOff>
      <xdr:row>4</xdr:row>
      <xdr:rowOff>243840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C88C894-961D-40F3-B5DF-88CAEDD818CD}"/>
            </a:ext>
          </a:extLst>
        </xdr:cNvPr>
        <xdr:cNvSpPr/>
      </xdr:nvSpPr>
      <xdr:spPr>
        <a:xfrm>
          <a:off x="750379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12</xdr:col>
      <xdr:colOff>236220</xdr:colOff>
      <xdr:row>3</xdr:row>
      <xdr:rowOff>182880</xdr:rowOff>
    </xdr:from>
    <xdr:to>
      <xdr:col>12</xdr:col>
      <xdr:colOff>716280</xdr:colOff>
      <xdr:row>4</xdr:row>
      <xdr:rowOff>243840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BB6838E-1A6A-4AD3-A210-DFF408FDBB7F}"/>
            </a:ext>
          </a:extLst>
        </xdr:cNvPr>
        <xdr:cNvSpPr/>
      </xdr:nvSpPr>
      <xdr:spPr>
        <a:xfrm>
          <a:off x="996124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236220</xdr:colOff>
      <xdr:row>3</xdr:row>
      <xdr:rowOff>182880</xdr:rowOff>
    </xdr:from>
    <xdr:to>
      <xdr:col>12</xdr:col>
      <xdr:colOff>716280</xdr:colOff>
      <xdr:row>4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6E4B1A-A120-47A5-A107-FF901EFB447A}"/>
            </a:ext>
          </a:extLst>
        </xdr:cNvPr>
        <xdr:cNvSpPr/>
      </xdr:nvSpPr>
      <xdr:spPr>
        <a:xfrm>
          <a:off x="750379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12</xdr:col>
      <xdr:colOff>236220</xdr:colOff>
      <xdr:row>3</xdr:row>
      <xdr:rowOff>182880</xdr:rowOff>
    </xdr:from>
    <xdr:to>
      <xdr:col>12</xdr:col>
      <xdr:colOff>716280</xdr:colOff>
      <xdr:row>4</xdr:row>
      <xdr:rowOff>243840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4985CD2-AA29-4CC3-A4C8-68B0C27AE47F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12</xdr:col>
      <xdr:colOff>236220</xdr:colOff>
      <xdr:row>3</xdr:row>
      <xdr:rowOff>182880</xdr:rowOff>
    </xdr:from>
    <xdr:to>
      <xdr:col>12</xdr:col>
      <xdr:colOff>716280</xdr:colOff>
      <xdr:row>4</xdr:row>
      <xdr:rowOff>243840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1D32892-27A7-42E6-B3F3-C2C69F2AF6D1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12</xdr:col>
      <xdr:colOff>236220</xdr:colOff>
      <xdr:row>3</xdr:row>
      <xdr:rowOff>182880</xdr:rowOff>
    </xdr:from>
    <xdr:to>
      <xdr:col>12</xdr:col>
      <xdr:colOff>716280</xdr:colOff>
      <xdr:row>4</xdr:row>
      <xdr:rowOff>243840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986CC75-3047-446D-A2E4-ACBFC0248C1E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CCC7F7E-4E9B-4D03-B7D9-70E803DFA92F}"/>
            </a:ext>
          </a:extLst>
        </xdr:cNvPr>
        <xdr:cNvSpPr/>
      </xdr:nvSpPr>
      <xdr:spPr>
        <a:xfrm>
          <a:off x="750379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8595698-A448-4532-B805-F4C0957E48FF}"/>
            </a:ext>
          </a:extLst>
        </xdr:cNvPr>
        <xdr:cNvSpPr/>
      </xdr:nvSpPr>
      <xdr:spPr>
        <a:xfrm>
          <a:off x="750379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E0254C4-C74A-45B3-ABDE-78D34AA5300F}"/>
            </a:ext>
          </a:extLst>
        </xdr:cNvPr>
        <xdr:cNvSpPr/>
      </xdr:nvSpPr>
      <xdr:spPr>
        <a:xfrm>
          <a:off x="817054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D2477B9-5FF3-4C59-9635-632C247AD901}"/>
            </a:ext>
          </a:extLst>
        </xdr:cNvPr>
        <xdr:cNvSpPr/>
      </xdr:nvSpPr>
      <xdr:spPr>
        <a:xfrm>
          <a:off x="817054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0AD872E-7355-4D42-B43E-7E5F9B98DCC1}"/>
            </a:ext>
          </a:extLst>
        </xdr:cNvPr>
        <xdr:cNvSpPr/>
      </xdr:nvSpPr>
      <xdr:spPr>
        <a:xfrm>
          <a:off x="817054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59F082F-1C91-43FE-A5D0-27468B7F87A8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A7A3473-B055-4A0A-BE3F-FE05419B696F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B52FFF5-7199-411F-8E6B-24C768786380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D62417FF-0C3B-4EFB-A146-33E76DBA2275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67A9BC92-C9BB-4B8F-9D40-E22C1E569BE9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018BC9E-ADBB-4A9F-ACFD-EA0791A5CF37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33BACCAC-AB46-46F3-9D7B-BA8F24C47559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1E6FB0FA-1397-4BAF-B714-C771117B9B61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41CF49FF-441A-4712-B489-0BC5D3D6E857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2A9AD7BD-E7EC-4046-8FD6-24C7B88C07C7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D4286380-1F61-4CE5-9F44-C144CD09405B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76BAF67-50EF-4A1C-B426-EA18F824EB58}"/>
            </a:ext>
          </a:extLst>
        </xdr:cNvPr>
        <xdr:cNvSpPr/>
      </xdr:nvSpPr>
      <xdr:spPr>
        <a:xfrm>
          <a:off x="750379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8FA0BD3-39E4-48E8-B413-2105D52CB031}"/>
            </a:ext>
          </a:extLst>
        </xdr:cNvPr>
        <xdr:cNvSpPr/>
      </xdr:nvSpPr>
      <xdr:spPr>
        <a:xfrm>
          <a:off x="750379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C70CED2-623E-4824-8D91-586E15A512CB}"/>
            </a:ext>
          </a:extLst>
        </xdr:cNvPr>
        <xdr:cNvSpPr/>
      </xdr:nvSpPr>
      <xdr:spPr>
        <a:xfrm>
          <a:off x="817054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77A0F13-D124-4C17-A5CF-A1B86661953B}"/>
            </a:ext>
          </a:extLst>
        </xdr:cNvPr>
        <xdr:cNvSpPr/>
      </xdr:nvSpPr>
      <xdr:spPr>
        <a:xfrm>
          <a:off x="817054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E86356D-E107-49A5-A36C-11B51137D8B5}"/>
            </a:ext>
          </a:extLst>
        </xdr:cNvPr>
        <xdr:cNvSpPr/>
      </xdr:nvSpPr>
      <xdr:spPr>
        <a:xfrm>
          <a:off x="8170545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21FE5B5-E239-4F4F-B2BC-05EC8E92724C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616ADD3A-5660-47E4-8DEA-47ABFDB47D8E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49713F4-15E5-4D29-9BD8-8BAF7A0257B8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55F64744-5343-4CCE-ACE1-EE0C475B3739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DE6F26C-F6B4-4EAF-9C52-834BA132E989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6AB8E748-E847-4C8B-B5E1-AD01225E7188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998EA3EA-99F9-46EC-B1C7-2E7B7AA10CDC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100031D-D54D-4A04-AA34-528BB58CA1BA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9B0A143E-06E2-4E93-B988-E3DB9E8B772A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2E536233-E84B-44AE-AEF3-4A4FA377D5AB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1C51F21-55BD-4831-8D78-311FA33B6D6E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29BF84B-8595-4638-B021-4F223CC7DCDA}"/>
            </a:ext>
          </a:extLst>
        </xdr:cNvPr>
        <xdr:cNvSpPr/>
      </xdr:nvSpPr>
      <xdr:spPr>
        <a:xfrm>
          <a:off x="14485620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91EFDCD-CDCA-4B9C-9808-4BB6110A153E}"/>
            </a:ext>
          </a:extLst>
        </xdr:cNvPr>
        <xdr:cNvSpPr/>
      </xdr:nvSpPr>
      <xdr:spPr>
        <a:xfrm>
          <a:off x="14485620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38DEA34-AA19-4468-84F2-71C9CD76B36A}"/>
            </a:ext>
          </a:extLst>
        </xdr:cNvPr>
        <xdr:cNvSpPr/>
      </xdr:nvSpPr>
      <xdr:spPr>
        <a:xfrm>
          <a:off x="14485620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BC38536-0238-46B2-889E-8812E8CA55E5}"/>
            </a:ext>
          </a:extLst>
        </xdr:cNvPr>
        <xdr:cNvSpPr/>
      </xdr:nvSpPr>
      <xdr:spPr>
        <a:xfrm>
          <a:off x="14485620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4BB1556-483B-4CF2-901B-8903AFC81AF7}"/>
            </a:ext>
          </a:extLst>
        </xdr:cNvPr>
        <xdr:cNvSpPr/>
      </xdr:nvSpPr>
      <xdr:spPr>
        <a:xfrm>
          <a:off x="14485620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97CAEA5-2166-432B-804C-52C59450366B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98EABE8-874B-4023-B23A-7A51E10DF699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DD7D9A4-8EE7-4CB7-AE89-4C599C703C67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9D9B62B8-9BCE-4511-B8C2-8C87435E49F5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88F888EA-3EBC-4D22-8039-87E7D103AD64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1D638255-A849-4349-B98F-43EC034D87B4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7623CFE6-FDA6-4718-A865-0E9601CED2DE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6AFAACAA-D64D-4666-AFC1-D80DE012E203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AA1F19EF-6F7D-4A3F-BF44-A9EB54EA00BE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929F81C8-743C-4A55-B6D1-C3809E1CDEEE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6E87F996-491A-4137-955E-9F4655AC4213}"/>
            </a:ext>
          </a:extLst>
        </xdr:cNvPr>
        <xdr:cNvSpPr/>
      </xdr:nvSpPr>
      <xdr:spPr>
        <a:xfrm>
          <a:off x="1680210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C5F86B4-0400-444E-81A5-CF874272E329}"/>
            </a:ext>
          </a:extLst>
        </xdr:cNvPr>
        <xdr:cNvSpPr/>
      </xdr:nvSpPr>
      <xdr:spPr>
        <a:xfrm>
          <a:off x="14485620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D995663-8550-4F47-8CDC-21B26B07FCF9}"/>
            </a:ext>
          </a:extLst>
        </xdr:cNvPr>
        <xdr:cNvSpPr/>
      </xdr:nvSpPr>
      <xdr:spPr>
        <a:xfrm>
          <a:off x="14485620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1B23A56-123D-4CF8-BAC5-EB38336F326A}"/>
            </a:ext>
          </a:extLst>
        </xdr:cNvPr>
        <xdr:cNvSpPr/>
      </xdr:nvSpPr>
      <xdr:spPr>
        <a:xfrm>
          <a:off x="14485620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E17DD0D-2455-4EDF-B891-D57A21FD66A3}"/>
            </a:ext>
          </a:extLst>
        </xdr:cNvPr>
        <xdr:cNvSpPr/>
      </xdr:nvSpPr>
      <xdr:spPr>
        <a:xfrm>
          <a:off x="14485620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DD8D062-D441-4FC3-B5DA-E3FF1A89575C}"/>
            </a:ext>
          </a:extLst>
        </xdr:cNvPr>
        <xdr:cNvSpPr/>
      </xdr:nvSpPr>
      <xdr:spPr>
        <a:xfrm>
          <a:off x="14485620" y="1478280"/>
          <a:ext cx="480060" cy="451485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A4C1C9C-A085-4DED-9388-8E4D0CB137A6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B3B272F-E3F1-4DC5-8D81-62ADA1155EA2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  <xdr:twoCellAnchor>
    <xdr:from>
      <xdr:col>13</xdr:col>
      <xdr:colOff>236220</xdr:colOff>
      <xdr:row>3</xdr:row>
      <xdr:rowOff>182880</xdr:rowOff>
    </xdr:from>
    <xdr:to>
      <xdr:col>13</xdr:col>
      <xdr:colOff>716280</xdr:colOff>
      <xdr:row>4</xdr:row>
      <xdr:rowOff>243840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FAA89D4-60C1-4ACB-8BAC-E646BEE222F5}"/>
            </a:ext>
          </a:extLst>
        </xdr:cNvPr>
        <xdr:cNvSpPr/>
      </xdr:nvSpPr>
      <xdr:spPr>
        <a:xfrm>
          <a:off x="12100560" y="1470660"/>
          <a:ext cx="480060" cy="45720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印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7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8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9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0"/>
  </sheetPr>
  <dimension ref="B1:S17"/>
  <sheetViews>
    <sheetView tabSelected="1" zoomScaleNormal="100" workbookViewId="0"/>
  </sheetViews>
  <sheetFormatPr defaultColWidth="9" defaultRowHeight="18.75" x14ac:dyDescent="0.4"/>
  <cols>
    <col min="1" max="16384" width="9" style="5"/>
  </cols>
  <sheetData>
    <row r="1" spans="2:19" ht="49.5" customHeight="1" x14ac:dyDescent="0.4">
      <c r="B1" s="158" t="s">
        <v>103</v>
      </c>
      <c r="C1" s="158"/>
      <c r="D1" s="139">
        <v>8</v>
      </c>
      <c r="E1" s="155" t="s">
        <v>104</v>
      </c>
      <c r="F1" s="155"/>
      <c r="G1" s="155" t="s">
        <v>107</v>
      </c>
      <c r="H1" s="155"/>
      <c r="I1" s="155"/>
      <c r="J1" s="155"/>
      <c r="K1" s="155"/>
      <c r="L1" s="155"/>
      <c r="M1" s="155"/>
      <c r="N1" s="155"/>
    </row>
    <row r="2" spans="2:19" ht="49.5" customHeight="1" x14ac:dyDescent="0.4">
      <c r="B2" s="60"/>
      <c r="C2" s="156"/>
      <c r="D2" s="156"/>
      <c r="E2" s="156"/>
      <c r="F2" s="156" t="s">
        <v>110</v>
      </c>
      <c r="G2" s="156"/>
      <c r="H2" s="156"/>
      <c r="I2" s="156"/>
      <c r="J2" s="156"/>
      <c r="K2" s="156"/>
      <c r="L2" s="156"/>
      <c r="M2" s="156"/>
    </row>
    <row r="4" spans="2:19" s="55" customFormat="1" ht="25.5" x14ac:dyDescent="0.4">
      <c r="C4" s="149" t="s">
        <v>114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2:19" s="55" customFormat="1" ht="25.5" x14ac:dyDescent="0.4">
      <c r="C5" s="159" t="s">
        <v>115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2:19" s="55" customFormat="1" ht="25.5" x14ac:dyDescent="0.4">
      <c r="C6" s="160" t="s">
        <v>116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</row>
    <row r="7" spans="2:19" s="55" customFormat="1" ht="25.5" x14ac:dyDescent="0.4">
      <c r="C7" s="150" t="s">
        <v>117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8" spans="2:19" s="55" customFormat="1" ht="25.5" x14ac:dyDescent="0.4">
      <c r="C8" s="153" t="s">
        <v>118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</row>
    <row r="9" spans="2:19" s="55" customFormat="1" ht="25.5" x14ac:dyDescent="0.4">
      <c r="C9" s="154" t="s">
        <v>119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53"/>
      <c r="O9" s="53"/>
      <c r="P9" s="53"/>
      <c r="Q9" s="53"/>
      <c r="R9" s="53"/>
      <c r="S9" s="53"/>
    </row>
    <row r="10" spans="2:19" s="55" customFormat="1" ht="25.5" x14ac:dyDescent="0.4">
      <c r="C10" s="151" t="s">
        <v>120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53"/>
      <c r="O10" s="53"/>
      <c r="P10" s="53"/>
      <c r="Q10" s="53"/>
      <c r="R10" s="53"/>
      <c r="S10" s="53"/>
    </row>
    <row r="11" spans="2:19" s="55" customFormat="1" ht="25.5" x14ac:dyDescent="0.4">
      <c r="C11" s="152" t="s">
        <v>121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53"/>
      <c r="O11" s="53"/>
      <c r="P11" s="53"/>
      <c r="Q11" s="53"/>
      <c r="R11" s="53"/>
      <c r="S11" s="53"/>
    </row>
    <row r="12" spans="2:19" s="55" customFormat="1" ht="25.5" x14ac:dyDescent="0.4">
      <c r="C12" s="157" t="s">
        <v>122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</row>
    <row r="13" spans="2:19" s="55" customFormat="1" ht="25.5" x14ac:dyDescent="0.4">
      <c r="C13" s="149" t="s">
        <v>125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</row>
    <row r="14" spans="2:19" s="55" customFormat="1" ht="25.5" x14ac:dyDescent="0.4">
      <c r="C14" s="149" t="s">
        <v>112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</row>
    <row r="15" spans="2:19" ht="25.5" x14ac:dyDescent="0.4">
      <c r="F15" s="55"/>
      <c r="G15" s="55"/>
      <c r="H15" s="55"/>
      <c r="I15" s="55"/>
      <c r="J15" s="55"/>
      <c r="K15" s="55"/>
      <c r="L15" s="55"/>
      <c r="M15" s="55"/>
    </row>
    <row r="17" spans="3:6" ht="30" x14ac:dyDescent="0.4">
      <c r="C17" s="148" t="s">
        <v>124</v>
      </c>
      <c r="D17" s="148"/>
      <c r="E17" s="148"/>
      <c r="F17" s="5" t="s">
        <v>153</v>
      </c>
    </row>
  </sheetData>
  <protectedRanges>
    <protectedRange sqref="D1:D2" name="範囲1"/>
  </protectedRanges>
  <mergeCells count="17">
    <mergeCell ref="E1:F1"/>
    <mergeCell ref="G1:N1"/>
    <mergeCell ref="C2:E2"/>
    <mergeCell ref="F2:M2"/>
    <mergeCell ref="C12:M12"/>
    <mergeCell ref="B1:C1"/>
    <mergeCell ref="C4:M4"/>
    <mergeCell ref="C5:M5"/>
    <mergeCell ref="C6:M6"/>
    <mergeCell ref="C17:E17"/>
    <mergeCell ref="C13:M13"/>
    <mergeCell ref="C14:M14"/>
    <mergeCell ref="C7:M7"/>
    <mergeCell ref="C10:M10"/>
    <mergeCell ref="C11:M11"/>
    <mergeCell ref="C8:M8"/>
    <mergeCell ref="C9:M9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FF00"/>
  </sheetPr>
  <dimension ref="A1:Y38"/>
  <sheetViews>
    <sheetView showZeros="0" workbookViewId="0">
      <selection activeCell="B1" sqref="B1"/>
    </sheetView>
  </sheetViews>
  <sheetFormatPr defaultColWidth="9" defaultRowHeight="18.75" x14ac:dyDescent="0.4"/>
  <cols>
    <col min="1" max="1" width="5.25" style="2" bestFit="1" customWidth="1"/>
    <col min="2" max="2" width="16.25" style="2" bestFit="1" customWidth="1"/>
    <col min="3" max="3" width="11" style="2" bestFit="1" customWidth="1"/>
    <col min="4" max="4" width="7.125" style="2" bestFit="1" customWidth="1"/>
    <col min="5" max="5" width="12.375" style="2" bestFit="1" customWidth="1"/>
    <col min="6" max="6" width="5.25" style="2" bestFit="1" customWidth="1"/>
    <col min="7" max="7" width="5.5" style="2" bestFit="1" customWidth="1"/>
    <col min="8" max="8" width="5.25" style="2" bestFit="1" customWidth="1"/>
    <col min="9" max="9" width="7.125" style="2" bestFit="1" customWidth="1"/>
    <col min="10" max="10" width="3.625" style="2" customWidth="1"/>
    <col min="11" max="11" width="9.125" style="2" bestFit="1" customWidth="1"/>
    <col min="12" max="12" width="12.375" style="2" bestFit="1" customWidth="1"/>
    <col min="13" max="13" width="16.25" style="2" bestFit="1" customWidth="1"/>
    <col min="14" max="14" width="5.25" style="2" bestFit="1" customWidth="1"/>
    <col min="15" max="15" width="6.5" style="2" bestFit="1" customWidth="1"/>
    <col min="16" max="17" width="5.25" style="2" bestFit="1" customWidth="1"/>
    <col min="18" max="18" width="3.625" style="2" customWidth="1"/>
    <col min="19" max="19" width="9.125" style="2" bestFit="1" customWidth="1"/>
    <col min="20" max="20" width="12.375" style="2" bestFit="1" customWidth="1"/>
    <col min="21" max="21" width="16.25" style="2" bestFit="1" customWidth="1"/>
    <col min="22" max="22" width="5.25" style="2" bestFit="1" customWidth="1"/>
    <col min="23" max="23" width="6.5" style="2" bestFit="1" customWidth="1"/>
    <col min="24" max="25" width="5.25" style="2" bestFit="1" customWidth="1"/>
    <col min="26" max="16384" width="9" style="2"/>
  </cols>
  <sheetData>
    <row r="1" spans="1:25" ht="24" x14ac:dyDescent="0.4">
      <c r="B1" s="128" t="s">
        <v>123</v>
      </c>
    </row>
    <row r="3" spans="1:25" x14ac:dyDescent="0.4">
      <c r="A3" s="282"/>
      <c r="B3" s="284" t="s">
        <v>128</v>
      </c>
      <c r="C3" s="31" t="s">
        <v>74</v>
      </c>
      <c r="D3" s="284" t="s">
        <v>76</v>
      </c>
      <c r="E3" s="284" t="s">
        <v>77</v>
      </c>
      <c r="F3" s="284" t="s">
        <v>10</v>
      </c>
      <c r="G3" s="284" t="s">
        <v>11</v>
      </c>
      <c r="H3" s="284" t="s">
        <v>49</v>
      </c>
      <c r="I3" s="284" t="s">
        <v>76</v>
      </c>
      <c r="K3" s="31" t="s">
        <v>86</v>
      </c>
      <c r="L3" s="31" t="s">
        <v>77</v>
      </c>
      <c r="M3" s="31" t="s">
        <v>128</v>
      </c>
      <c r="N3" s="31" t="s">
        <v>10</v>
      </c>
      <c r="O3" s="31" t="s">
        <v>11</v>
      </c>
      <c r="P3" s="31" t="s">
        <v>49</v>
      </c>
      <c r="Q3" s="31" t="s">
        <v>76</v>
      </c>
      <c r="S3" s="31" t="s">
        <v>86</v>
      </c>
      <c r="T3" s="31" t="s">
        <v>77</v>
      </c>
      <c r="U3" s="31" t="s">
        <v>128</v>
      </c>
      <c r="V3" s="31" t="s">
        <v>10</v>
      </c>
      <c r="W3" s="31" t="s">
        <v>11</v>
      </c>
      <c r="X3" s="31" t="s">
        <v>49</v>
      </c>
      <c r="Y3" s="31" t="s">
        <v>76</v>
      </c>
    </row>
    <row r="4" spans="1:25" x14ac:dyDescent="0.4">
      <c r="A4" s="283"/>
      <c r="B4" s="284"/>
      <c r="C4" s="31" t="s">
        <v>75</v>
      </c>
      <c r="D4" s="284"/>
      <c r="E4" s="284"/>
      <c r="F4" s="284"/>
      <c r="G4" s="284"/>
      <c r="H4" s="284"/>
      <c r="I4" s="284"/>
      <c r="K4" s="286" t="s">
        <v>87</v>
      </c>
      <c r="L4" s="54">
        <f>女子個人申込様式!H16</f>
        <v>0</v>
      </c>
      <c r="M4" s="54" t="str">
        <f>IF(L4=0,"",(女子個人申込様式!$H$6))</f>
        <v/>
      </c>
      <c r="N4" s="54">
        <f>女子個人申込様式!L15</f>
        <v>0</v>
      </c>
      <c r="O4" s="119">
        <f>女子個人申込様式!M15</f>
        <v>0</v>
      </c>
      <c r="P4" s="54">
        <f>女子個人申込様式!N15</f>
        <v>0</v>
      </c>
      <c r="Q4" s="54">
        <v>1</v>
      </c>
      <c r="S4" s="285" t="s">
        <v>84</v>
      </c>
      <c r="T4" s="54">
        <f>男子個人申込様式!H16</f>
        <v>0</v>
      </c>
      <c r="U4" s="54" t="str">
        <f>IF(T4=0,"",(男子個人申込様式!$H$6))</f>
        <v/>
      </c>
      <c r="V4" s="54">
        <f>男子個人申込様式!L15</f>
        <v>0</v>
      </c>
      <c r="W4" s="144">
        <f>男子個人申込様式!M15</f>
        <v>0</v>
      </c>
      <c r="X4" s="54">
        <f>男子個人申込様式!N15</f>
        <v>0</v>
      </c>
      <c r="Y4" s="54">
        <v>1</v>
      </c>
    </row>
    <row r="5" spans="1:25" x14ac:dyDescent="0.4">
      <c r="A5" s="289" t="s">
        <v>33</v>
      </c>
      <c r="B5" s="135"/>
      <c r="C5" s="136" t="s">
        <v>74</v>
      </c>
      <c r="D5" s="31" t="s">
        <v>1</v>
      </c>
      <c r="E5" s="54">
        <f>女子団体申込様式!G19</f>
        <v>0</v>
      </c>
      <c r="F5" s="54">
        <f>女子団体申込様式!K18</f>
        <v>0</v>
      </c>
      <c r="G5" s="144">
        <f>女子団体申込様式!L18</f>
        <v>0</v>
      </c>
      <c r="H5" s="54">
        <f>女子団体申込様式!M18</f>
        <v>0</v>
      </c>
      <c r="I5" s="136"/>
      <c r="K5" s="286"/>
      <c r="L5" s="54">
        <f>女子個人申込様式!H18</f>
        <v>0</v>
      </c>
      <c r="M5" s="54" t="str">
        <f>IF(L5=0,"",(女子個人申込様式!$H$6))</f>
        <v/>
      </c>
      <c r="N5" s="54">
        <f>女子個人申込様式!L17</f>
        <v>0</v>
      </c>
      <c r="O5" s="144">
        <f>女子個人申込様式!M17</f>
        <v>0</v>
      </c>
      <c r="P5" s="54">
        <f>女子個人申込様式!N17</f>
        <v>0</v>
      </c>
      <c r="Q5" s="54">
        <v>2</v>
      </c>
      <c r="S5" s="285"/>
      <c r="T5" s="54">
        <f>男子個人申込様式!H18</f>
        <v>0</v>
      </c>
      <c r="U5" s="54" t="str">
        <f>IF(T5=0,"",(男子個人申込様式!$H$6))</f>
        <v/>
      </c>
      <c r="V5" s="54">
        <f>男子個人申込様式!L17</f>
        <v>0</v>
      </c>
      <c r="W5" s="144">
        <f>男子個人申込様式!M17</f>
        <v>0</v>
      </c>
      <c r="X5" s="54">
        <f>男子個人申込様式!N17</f>
        <v>0</v>
      </c>
      <c r="Y5" s="54">
        <v>2</v>
      </c>
    </row>
    <row r="6" spans="1:25" x14ac:dyDescent="0.4">
      <c r="A6" s="289"/>
      <c r="B6" s="135"/>
      <c r="C6" s="137">
        <f>出場校データ!D19</f>
        <v>0</v>
      </c>
      <c r="D6" s="31" t="s">
        <v>3</v>
      </c>
      <c r="E6" s="54">
        <f>女子団体申込様式!G21</f>
        <v>0</v>
      </c>
      <c r="F6" s="54">
        <f>女子団体申込様式!K20</f>
        <v>0</v>
      </c>
      <c r="G6" s="144">
        <f>女子団体申込様式!L20</f>
        <v>0</v>
      </c>
      <c r="H6" s="54">
        <f>女子団体申込様式!M20</f>
        <v>0</v>
      </c>
      <c r="I6" s="133"/>
      <c r="K6" s="286" t="s">
        <v>88</v>
      </c>
      <c r="L6" s="54">
        <f>女子個人申込様式!H20</f>
        <v>0</v>
      </c>
      <c r="M6" s="54" t="str">
        <f>IF(L6=0,"",(女子個人申込様式!$H$6))</f>
        <v/>
      </c>
      <c r="N6" s="54">
        <f>女子個人申込様式!L19</f>
        <v>0</v>
      </c>
      <c r="O6" s="144">
        <f>女子個人申込様式!M19</f>
        <v>0</v>
      </c>
      <c r="P6" s="54">
        <f>女子個人申込様式!N19</f>
        <v>0</v>
      </c>
      <c r="Q6" s="54">
        <v>1</v>
      </c>
      <c r="S6" s="285" t="s">
        <v>78</v>
      </c>
      <c r="T6" s="54">
        <f>男子個人申込様式!H20</f>
        <v>0</v>
      </c>
      <c r="U6" s="54" t="str">
        <f>IF(T6=0,"",(男子個人申込様式!$H$6))</f>
        <v/>
      </c>
      <c r="V6" s="54">
        <f>男子個人申込様式!L19</f>
        <v>0</v>
      </c>
      <c r="W6" s="144">
        <f>男子個人申込様式!M19</f>
        <v>0</v>
      </c>
      <c r="X6" s="54">
        <f>男子個人申込様式!N19</f>
        <v>0</v>
      </c>
      <c r="Y6" s="54">
        <v>1</v>
      </c>
    </row>
    <row r="7" spans="1:25" x14ac:dyDescent="0.4">
      <c r="A7" s="289"/>
      <c r="B7" s="135">
        <f>出場校データ!$D$3</f>
        <v>0</v>
      </c>
      <c r="C7" s="134"/>
      <c r="D7" s="31" t="s">
        <v>5</v>
      </c>
      <c r="E7" s="54">
        <f>女子団体申込様式!G23</f>
        <v>0</v>
      </c>
      <c r="F7" s="54">
        <f>女子団体申込様式!K22</f>
        <v>0</v>
      </c>
      <c r="G7" s="144">
        <f>女子団体申込様式!L22</f>
        <v>0</v>
      </c>
      <c r="H7" s="54">
        <f>女子団体申込様式!M22</f>
        <v>0</v>
      </c>
      <c r="I7" s="135">
        <f>出場校データ!D25</f>
        <v>0</v>
      </c>
      <c r="K7" s="286"/>
      <c r="L7" s="54">
        <f>女子個人申込様式!H22</f>
        <v>0</v>
      </c>
      <c r="M7" s="54" t="str">
        <f>IF(L7=0,"",(女子個人申込様式!$H$6))</f>
        <v/>
      </c>
      <c r="N7" s="54">
        <f>女子個人申込様式!L21</f>
        <v>0</v>
      </c>
      <c r="O7" s="144">
        <f>女子個人申込様式!M21</f>
        <v>0</v>
      </c>
      <c r="P7" s="54">
        <f>女子個人申込様式!N21</f>
        <v>0</v>
      </c>
      <c r="Q7" s="54">
        <v>2</v>
      </c>
      <c r="S7" s="285"/>
      <c r="T7" s="54">
        <f>男子個人申込様式!H22</f>
        <v>0</v>
      </c>
      <c r="U7" s="54" t="str">
        <f>IF(T7=0,"",(男子個人申込様式!$H$6))</f>
        <v/>
      </c>
      <c r="V7" s="54">
        <f>男子個人申込様式!L21</f>
        <v>0</v>
      </c>
      <c r="W7" s="144">
        <f>男子個人申込様式!M21</f>
        <v>0</v>
      </c>
      <c r="X7" s="54">
        <f>男子個人申込様式!N21</f>
        <v>0</v>
      </c>
      <c r="Y7" s="54">
        <v>2</v>
      </c>
    </row>
    <row r="8" spans="1:25" x14ac:dyDescent="0.4">
      <c r="A8" s="289"/>
      <c r="B8" s="135"/>
      <c r="C8" s="133" t="s">
        <v>75</v>
      </c>
      <c r="D8" s="31" t="s">
        <v>6</v>
      </c>
      <c r="E8" s="54">
        <f>女子団体申込様式!G25</f>
        <v>0</v>
      </c>
      <c r="F8" s="54">
        <f>女子団体申込様式!K24</f>
        <v>0</v>
      </c>
      <c r="G8" s="144">
        <f>女子団体申込様式!L24</f>
        <v>0</v>
      </c>
      <c r="H8" s="54">
        <f>女子団体申込様式!M24</f>
        <v>0</v>
      </c>
      <c r="I8" s="133"/>
      <c r="K8" s="286" t="s">
        <v>89</v>
      </c>
      <c r="L8" s="54">
        <f>女子個人申込様式!H24</f>
        <v>0</v>
      </c>
      <c r="M8" s="54" t="str">
        <f>IF(L8=0,"",(女子個人申込様式!$H$6))</f>
        <v/>
      </c>
      <c r="N8" s="54">
        <f>女子個人申込様式!L23</f>
        <v>0</v>
      </c>
      <c r="O8" s="144">
        <f>女子個人申込様式!M23</f>
        <v>0</v>
      </c>
      <c r="P8" s="54">
        <f>女子個人申込様式!N23</f>
        <v>0</v>
      </c>
      <c r="Q8" s="54">
        <v>1</v>
      </c>
      <c r="S8" s="285" t="s">
        <v>79</v>
      </c>
      <c r="T8" s="54">
        <f>男子個人申込様式!H24</f>
        <v>0</v>
      </c>
      <c r="U8" s="54" t="str">
        <f>IF(T8=0,"",(男子個人申込様式!$H$6))</f>
        <v/>
      </c>
      <c r="V8" s="54">
        <f>男子個人申込様式!L23</f>
        <v>0</v>
      </c>
      <c r="W8" s="144">
        <f>男子個人申込様式!M23</f>
        <v>0</v>
      </c>
      <c r="X8" s="54">
        <f>男子個人申込様式!N23</f>
        <v>0</v>
      </c>
      <c r="Y8" s="54">
        <v>1</v>
      </c>
    </row>
    <row r="9" spans="1:25" x14ac:dyDescent="0.4">
      <c r="A9" s="289"/>
      <c r="B9" s="132"/>
      <c r="C9" s="138">
        <f>出場校データ!D23</f>
        <v>0</v>
      </c>
      <c r="D9" s="31" t="s">
        <v>7</v>
      </c>
      <c r="E9" s="54">
        <f>女子団体申込様式!G27</f>
        <v>0</v>
      </c>
      <c r="F9" s="54">
        <f>女子団体申込様式!K26</f>
        <v>0</v>
      </c>
      <c r="G9" s="144">
        <f>女子団体申込様式!L26</f>
        <v>0</v>
      </c>
      <c r="H9" s="54">
        <f>女子団体申込様式!M26</f>
        <v>0</v>
      </c>
      <c r="I9" s="134"/>
      <c r="K9" s="286"/>
      <c r="L9" s="54">
        <f>女子個人申込様式!H26</f>
        <v>0</v>
      </c>
      <c r="M9" s="54" t="str">
        <f>IF(L9=0,"",(女子個人申込様式!$H$6))</f>
        <v/>
      </c>
      <c r="N9" s="54">
        <f>女子個人申込様式!L25</f>
        <v>0</v>
      </c>
      <c r="O9" s="144">
        <f>女子個人申込様式!M25</f>
        <v>0</v>
      </c>
      <c r="P9" s="54">
        <f>女子個人申込様式!N25</f>
        <v>0</v>
      </c>
      <c r="Q9" s="54">
        <v>2</v>
      </c>
      <c r="S9" s="285"/>
      <c r="T9" s="54">
        <f>男子個人申込様式!H26</f>
        <v>0</v>
      </c>
      <c r="U9" s="54" t="str">
        <f>IF(T9=0,"",(男子個人申込様式!$H$6))</f>
        <v/>
      </c>
      <c r="V9" s="54">
        <f>男子個人申込様式!L25</f>
        <v>0</v>
      </c>
      <c r="W9" s="144">
        <f>男子個人申込様式!M25</f>
        <v>0</v>
      </c>
      <c r="X9" s="54">
        <f>男子個人申込様式!N25</f>
        <v>0</v>
      </c>
      <c r="Y9" s="54">
        <v>2</v>
      </c>
    </row>
    <row r="10" spans="1:25" x14ac:dyDescent="0.4">
      <c r="G10" s="145"/>
      <c r="K10" s="286" t="s">
        <v>90</v>
      </c>
      <c r="L10" s="54">
        <f>女子個人申込様式!H28</f>
        <v>0</v>
      </c>
      <c r="M10" s="54" t="str">
        <f>IF(L10=0,"",(女子個人申込様式!$H$6))</f>
        <v/>
      </c>
      <c r="N10" s="54">
        <f>女子個人申込様式!L27</f>
        <v>0</v>
      </c>
      <c r="O10" s="144">
        <f>女子個人申込様式!M27</f>
        <v>0</v>
      </c>
      <c r="P10" s="54">
        <f>女子個人申込様式!N27</f>
        <v>0</v>
      </c>
      <c r="Q10" s="54">
        <v>1</v>
      </c>
      <c r="S10" s="285" t="s">
        <v>80</v>
      </c>
      <c r="T10" s="54">
        <f>男子個人申込様式!H28</f>
        <v>0</v>
      </c>
      <c r="U10" s="54" t="str">
        <f>IF(T10=0,"",(男子個人申込様式!$H$6))</f>
        <v/>
      </c>
      <c r="V10" s="54">
        <f>男子個人申込様式!L27</f>
        <v>0</v>
      </c>
      <c r="W10" s="144">
        <f>男子個人申込様式!M27</f>
        <v>0</v>
      </c>
      <c r="X10" s="54">
        <f>男子個人申込様式!N27</f>
        <v>0</v>
      </c>
      <c r="Y10" s="54">
        <v>1</v>
      </c>
    </row>
    <row r="11" spans="1:25" x14ac:dyDescent="0.4">
      <c r="G11" s="145"/>
      <c r="I11" s="147"/>
      <c r="K11" s="286"/>
      <c r="L11" s="54">
        <f>女子個人申込様式!H30</f>
        <v>0</v>
      </c>
      <c r="M11" s="54" t="str">
        <f>IF(L11=0,"",(女子個人申込様式!$H$6))</f>
        <v/>
      </c>
      <c r="N11" s="54">
        <f>女子個人申込様式!L29</f>
        <v>0</v>
      </c>
      <c r="O11" s="144">
        <f>女子個人申込様式!M29</f>
        <v>0</v>
      </c>
      <c r="P11" s="54">
        <f>女子個人申込様式!N29</f>
        <v>0</v>
      </c>
      <c r="Q11" s="54">
        <v>2</v>
      </c>
      <c r="S11" s="285"/>
      <c r="T11" s="54">
        <f>男子個人申込様式!H30</f>
        <v>0</v>
      </c>
      <c r="U11" s="54" t="str">
        <f>IF(T11=0,"",(男子個人申込様式!$H$6))</f>
        <v/>
      </c>
      <c r="V11" s="54">
        <f>男子個人申込様式!L29</f>
        <v>0</v>
      </c>
      <c r="W11" s="144">
        <f>男子個人申込様式!M29</f>
        <v>0</v>
      </c>
      <c r="X11" s="54">
        <f>男子個人申込様式!N29</f>
        <v>0</v>
      </c>
      <c r="Y11" s="54">
        <v>2</v>
      </c>
    </row>
    <row r="12" spans="1:25" x14ac:dyDescent="0.4">
      <c r="A12" s="288" t="s">
        <v>23</v>
      </c>
      <c r="B12" s="146"/>
      <c r="C12" s="136" t="s">
        <v>74</v>
      </c>
      <c r="D12" s="31" t="s">
        <v>1</v>
      </c>
      <c r="E12" s="54">
        <f>男子団体申込様式!G19</f>
        <v>0</v>
      </c>
      <c r="F12" s="54">
        <f>男子団体申込様式!K18</f>
        <v>0</v>
      </c>
      <c r="G12" s="144">
        <f>男子団体申込様式!L18</f>
        <v>0</v>
      </c>
      <c r="H12" s="54">
        <f>男子団体申込様式!M18</f>
        <v>0</v>
      </c>
      <c r="I12" s="133"/>
      <c r="K12" s="286" t="s">
        <v>91</v>
      </c>
      <c r="L12" s="54">
        <f>女子個人申込様式!H32</f>
        <v>0</v>
      </c>
      <c r="M12" s="54" t="str">
        <f>IF(L12=0,"",(女子個人申込様式!$H$6))</f>
        <v/>
      </c>
      <c r="N12" s="54">
        <f>女子個人申込様式!L31</f>
        <v>0</v>
      </c>
      <c r="O12" s="144">
        <f>女子個人申込様式!M31</f>
        <v>0</v>
      </c>
      <c r="P12" s="54">
        <f>女子個人申込様式!N31</f>
        <v>0</v>
      </c>
      <c r="Q12" s="54">
        <v>1</v>
      </c>
      <c r="S12" s="285" t="s">
        <v>81</v>
      </c>
      <c r="T12" s="54">
        <f>男子個人申込様式!H32</f>
        <v>0</v>
      </c>
      <c r="U12" s="54" t="str">
        <f>IF(T12=0,"",(男子個人申込様式!$H$6))</f>
        <v/>
      </c>
      <c r="V12" s="54">
        <f>男子個人申込様式!L31</f>
        <v>0</v>
      </c>
      <c r="W12" s="144">
        <f>男子個人申込様式!M31</f>
        <v>0</v>
      </c>
      <c r="X12" s="54">
        <f>男子個人申込様式!N31</f>
        <v>0</v>
      </c>
      <c r="Y12" s="54">
        <v>1</v>
      </c>
    </row>
    <row r="13" spans="1:25" x14ac:dyDescent="0.4">
      <c r="A13" s="288"/>
      <c r="B13" s="135"/>
      <c r="C13" s="137">
        <f>出場校データ!D11</f>
        <v>0</v>
      </c>
      <c r="D13" s="31" t="s">
        <v>2</v>
      </c>
      <c r="E13" s="54">
        <f>男子団体申込様式!G21</f>
        <v>0</v>
      </c>
      <c r="F13" s="54">
        <f>男子団体申込様式!K20</f>
        <v>0</v>
      </c>
      <c r="G13" s="144">
        <f>男子団体申込様式!L20</f>
        <v>0</v>
      </c>
      <c r="H13" s="54">
        <f>男子団体申込様式!M20</f>
        <v>0</v>
      </c>
      <c r="I13" s="133"/>
      <c r="K13" s="286"/>
      <c r="L13" s="54">
        <f>女子個人申込様式!H34</f>
        <v>0</v>
      </c>
      <c r="M13" s="54" t="str">
        <f>IF(L13=0,"",(女子個人申込様式!$H$6))</f>
        <v/>
      </c>
      <c r="N13" s="54">
        <f>女子個人申込様式!L33</f>
        <v>0</v>
      </c>
      <c r="O13" s="144">
        <f>女子個人申込様式!M33</f>
        <v>0</v>
      </c>
      <c r="P13" s="54">
        <f>女子個人申込様式!N33</f>
        <v>0</v>
      </c>
      <c r="Q13" s="54">
        <v>2</v>
      </c>
      <c r="S13" s="285"/>
      <c r="T13" s="54">
        <f>男子個人申込様式!H34</f>
        <v>0</v>
      </c>
      <c r="U13" s="54" t="str">
        <f>IF(T13=0,"",(男子個人申込様式!$H$6))</f>
        <v/>
      </c>
      <c r="V13" s="54">
        <f>男子個人申込様式!L33</f>
        <v>0</v>
      </c>
      <c r="W13" s="144">
        <f>男子個人申込様式!M33</f>
        <v>0</v>
      </c>
      <c r="X13" s="54">
        <f>男子個人申込様式!N33</f>
        <v>0</v>
      </c>
      <c r="Y13" s="54">
        <v>2</v>
      </c>
    </row>
    <row r="14" spans="1:25" x14ac:dyDescent="0.4">
      <c r="A14" s="288"/>
      <c r="B14" s="135"/>
      <c r="C14" s="133"/>
      <c r="D14" s="31" t="s">
        <v>3</v>
      </c>
      <c r="E14" s="54">
        <f>男子団体申込様式!G23</f>
        <v>0</v>
      </c>
      <c r="F14" s="54">
        <f>男子団体申込様式!K22</f>
        <v>0</v>
      </c>
      <c r="G14" s="144">
        <f>男子団体申込様式!L22</f>
        <v>0</v>
      </c>
      <c r="H14" s="54">
        <f>男子団体申込様式!M22</f>
        <v>0</v>
      </c>
      <c r="I14" s="133"/>
      <c r="K14" s="286" t="s">
        <v>92</v>
      </c>
      <c r="L14" s="54">
        <f>女子個人申込様式!H36</f>
        <v>0</v>
      </c>
      <c r="M14" s="54" t="str">
        <f>IF(L14=0,"",(女子個人申込様式!$H$6))</f>
        <v/>
      </c>
      <c r="N14" s="54">
        <f>女子個人申込様式!L35</f>
        <v>0</v>
      </c>
      <c r="O14" s="144">
        <f>女子個人申込様式!M35</f>
        <v>0</v>
      </c>
      <c r="P14" s="54">
        <f>女子個人申込様式!N35</f>
        <v>0</v>
      </c>
      <c r="Q14" s="54">
        <v>1</v>
      </c>
      <c r="S14" s="285" t="s">
        <v>82</v>
      </c>
      <c r="T14" s="54">
        <f>男子個人申込様式!H36</f>
        <v>0</v>
      </c>
      <c r="U14" s="54" t="str">
        <f>IF(T14=0,"",(男子個人申込様式!$H$6))</f>
        <v/>
      </c>
      <c r="V14" s="54">
        <f>男子個人申込様式!L35</f>
        <v>0</v>
      </c>
      <c r="W14" s="144">
        <f>男子個人申込様式!M35</f>
        <v>0</v>
      </c>
      <c r="X14" s="54">
        <f>男子個人申込様式!N35</f>
        <v>0</v>
      </c>
      <c r="Y14" s="54">
        <v>1</v>
      </c>
    </row>
    <row r="15" spans="1:25" x14ac:dyDescent="0.4">
      <c r="A15" s="288"/>
      <c r="B15" s="135">
        <f>出場校データ!$D$3</f>
        <v>0</v>
      </c>
      <c r="C15" s="133"/>
      <c r="D15" s="31" t="s">
        <v>4</v>
      </c>
      <c r="E15" s="54">
        <f>男子団体申込様式!G25</f>
        <v>0</v>
      </c>
      <c r="F15" s="54">
        <f>男子団体申込様式!K24</f>
        <v>0</v>
      </c>
      <c r="G15" s="144">
        <f>男子団体申込様式!L24</f>
        <v>0</v>
      </c>
      <c r="H15" s="54">
        <f>男子団体申込様式!M24</f>
        <v>0</v>
      </c>
      <c r="I15" s="135">
        <f>出場校データ!D17</f>
        <v>0</v>
      </c>
      <c r="K15" s="286"/>
      <c r="L15" s="54">
        <f>女子個人申込様式!H38</f>
        <v>0</v>
      </c>
      <c r="M15" s="54" t="str">
        <f>IF(L15=0,"",(女子個人申込様式!$H$6))</f>
        <v/>
      </c>
      <c r="N15" s="54">
        <f>女子個人申込様式!L37</f>
        <v>0</v>
      </c>
      <c r="O15" s="144">
        <f>女子個人申込様式!M37</f>
        <v>0</v>
      </c>
      <c r="P15" s="54">
        <f>女子個人申込様式!N37</f>
        <v>0</v>
      </c>
      <c r="Q15" s="54">
        <v>2</v>
      </c>
      <c r="S15" s="285"/>
      <c r="T15" s="54">
        <f>男子個人申込様式!H38</f>
        <v>0</v>
      </c>
      <c r="U15" s="54" t="str">
        <f>IF(T15=0,"",(男子個人申込様式!$H$6))</f>
        <v/>
      </c>
      <c r="V15" s="54">
        <f>男子個人申込様式!L37</f>
        <v>0</v>
      </c>
      <c r="W15" s="144">
        <f>男子個人申込様式!M37</f>
        <v>0</v>
      </c>
      <c r="X15" s="54">
        <f>男子個人申込様式!N37</f>
        <v>0</v>
      </c>
      <c r="Y15" s="54">
        <v>2</v>
      </c>
    </row>
    <row r="16" spans="1:25" x14ac:dyDescent="0.4">
      <c r="A16" s="288"/>
      <c r="B16" s="135"/>
      <c r="C16" s="134"/>
      <c r="D16" s="31" t="s">
        <v>5</v>
      </c>
      <c r="E16" s="54">
        <f>男子団体申込様式!G27</f>
        <v>0</v>
      </c>
      <c r="F16" s="54">
        <f>男子団体申込様式!K26</f>
        <v>0</v>
      </c>
      <c r="G16" s="144">
        <f>男子団体申込様式!L26</f>
        <v>0</v>
      </c>
      <c r="H16" s="54">
        <f>男子団体申込様式!M26</f>
        <v>0</v>
      </c>
      <c r="I16" s="133"/>
      <c r="K16" s="286" t="s">
        <v>93</v>
      </c>
      <c r="L16" s="54">
        <f>女子個人申込様式!H40</f>
        <v>0</v>
      </c>
      <c r="M16" s="54" t="str">
        <f>IF(L16=0,"",(女子個人申込様式!$H$6))</f>
        <v/>
      </c>
      <c r="N16" s="54">
        <f>女子個人申込様式!L39</f>
        <v>0</v>
      </c>
      <c r="O16" s="144">
        <f>女子個人申込様式!M39</f>
        <v>0</v>
      </c>
      <c r="P16" s="54">
        <f>女子個人申込様式!N39</f>
        <v>0</v>
      </c>
      <c r="Q16" s="54">
        <v>1</v>
      </c>
      <c r="S16" s="285" t="s">
        <v>83</v>
      </c>
      <c r="T16" s="54">
        <f>男子個人申込様式!H40</f>
        <v>0</v>
      </c>
      <c r="U16" s="54" t="str">
        <f>IF(T16=0,"",(男子個人申込様式!$H$6))</f>
        <v/>
      </c>
      <c r="V16" s="54">
        <f>男子個人申込様式!L39</f>
        <v>0</v>
      </c>
      <c r="W16" s="144">
        <f>男子個人申込様式!M39</f>
        <v>0</v>
      </c>
      <c r="X16" s="54">
        <f>男子個人申込様式!N39</f>
        <v>0</v>
      </c>
      <c r="Y16" s="54">
        <v>1</v>
      </c>
    </row>
    <row r="17" spans="1:25" x14ac:dyDescent="0.4">
      <c r="A17" s="288"/>
      <c r="B17" s="135"/>
      <c r="C17" s="133" t="s">
        <v>75</v>
      </c>
      <c r="D17" s="31" t="s">
        <v>6</v>
      </c>
      <c r="E17" s="54">
        <f>男子団体申込様式!G29</f>
        <v>0</v>
      </c>
      <c r="F17" s="54">
        <f>男子団体申込様式!K28</f>
        <v>0</v>
      </c>
      <c r="G17" s="144">
        <f>男子団体申込様式!L28</f>
        <v>0</v>
      </c>
      <c r="H17" s="54">
        <f>男子団体申込様式!M28</f>
        <v>0</v>
      </c>
      <c r="I17" s="133"/>
      <c r="K17" s="286"/>
      <c r="L17" s="54">
        <f>女子個人申込様式!H42</f>
        <v>0</v>
      </c>
      <c r="M17" s="54" t="str">
        <f>IF(L17=0,"",(女子個人申込様式!$H$6))</f>
        <v/>
      </c>
      <c r="N17" s="54">
        <f>女子個人申込様式!L41</f>
        <v>0</v>
      </c>
      <c r="O17" s="144">
        <f>女子個人申込様式!M41</f>
        <v>0</v>
      </c>
      <c r="P17" s="54">
        <f>女子個人申込様式!N41</f>
        <v>0</v>
      </c>
      <c r="Q17" s="54">
        <v>2</v>
      </c>
      <c r="S17" s="285"/>
      <c r="T17" s="54">
        <f>男子個人申込様式!H42</f>
        <v>0</v>
      </c>
      <c r="U17" s="54" t="str">
        <f>IF(T17=0,"",(男子個人申込様式!$H$6))</f>
        <v/>
      </c>
      <c r="V17" s="54">
        <f>男子個人申込様式!L41</f>
        <v>0</v>
      </c>
      <c r="W17" s="144">
        <f>男子個人申込様式!M41</f>
        <v>0</v>
      </c>
      <c r="X17" s="54">
        <f>男子個人申込様式!N41</f>
        <v>0</v>
      </c>
      <c r="Y17" s="54">
        <v>2</v>
      </c>
    </row>
    <row r="18" spans="1:25" x14ac:dyDescent="0.4">
      <c r="A18" s="288"/>
      <c r="B18" s="132"/>
      <c r="C18" s="138">
        <f>出場校データ!D15</f>
        <v>0</v>
      </c>
      <c r="D18" s="31" t="s">
        <v>7</v>
      </c>
      <c r="E18" s="54">
        <f>男子団体申込様式!G31</f>
        <v>0</v>
      </c>
      <c r="F18" s="54">
        <f>男子団体申込様式!K30</f>
        <v>0</v>
      </c>
      <c r="G18" s="144">
        <f>男子団体申込様式!L30</f>
        <v>0</v>
      </c>
      <c r="H18" s="54">
        <f>男子団体申込様式!M30</f>
        <v>0</v>
      </c>
      <c r="I18" s="134"/>
      <c r="K18" s="286" t="s">
        <v>94</v>
      </c>
      <c r="L18" s="54">
        <f>女子個人申込様式!H44</f>
        <v>0</v>
      </c>
      <c r="M18" s="54" t="str">
        <f>IF(L18=0,"",(女子個人申込様式!$H$6))</f>
        <v/>
      </c>
      <c r="N18" s="54">
        <f>女子個人申込様式!L43</f>
        <v>0</v>
      </c>
      <c r="O18" s="144">
        <f>女子個人申込様式!M43</f>
        <v>0</v>
      </c>
      <c r="P18" s="54">
        <f>女子個人申込様式!N43</f>
        <v>0</v>
      </c>
      <c r="Q18" s="54">
        <v>1</v>
      </c>
      <c r="S18" s="285" t="s">
        <v>85</v>
      </c>
      <c r="T18" s="54">
        <f>男子個人申込様式!H44</f>
        <v>0</v>
      </c>
      <c r="U18" s="54" t="str">
        <f>IF(T18=0,"",(男子個人申込様式!$H$6))</f>
        <v/>
      </c>
      <c r="V18" s="54">
        <f>男子個人申込様式!L43</f>
        <v>0</v>
      </c>
      <c r="W18" s="144">
        <f>男子個人申込様式!M43</f>
        <v>0</v>
      </c>
      <c r="X18" s="54">
        <f>男子個人申込様式!N43</f>
        <v>0</v>
      </c>
      <c r="Y18" s="54">
        <v>1</v>
      </c>
    </row>
    <row r="19" spans="1:25" x14ac:dyDescent="0.4">
      <c r="A19" s="32"/>
      <c r="B19" s="15"/>
      <c r="C19" s="33"/>
      <c r="I19" s="15"/>
      <c r="K19" s="286"/>
      <c r="L19" s="54">
        <f>女子個人申込様式!H46</f>
        <v>0</v>
      </c>
      <c r="M19" s="54" t="str">
        <f>IF(L19=0,"",(女子個人申込様式!$H$6))</f>
        <v/>
      </c>
      <c r="N19" s="54">
        <f>女子個人申込様式!L45</f>
        <v>0</v>
      </c>
      <c r="O19" s="144">
        <f>女子個人申込様式!M45</f>
        <v>0</v>
      </c>
      <c r="P19" s="54">
        <f>女子個人申込様式!N45</f>
        <v>0</v>
      </c>
      <c r="Q19" s="54">
        <v>2</v>
      </c>
      <c r="S19" s="285"/>
      <c r="T19" s="54">
        <f>男子個人申込様式!H46</f>
        <v>0</v>
      </c>
      <c r="U19" s="54" t="str">
        <f>IF(T19=0,"",(男子個人申込様式!$H$6))</f>
        <v/>
      </c>
      <c r="V19" s="54">
        <f>男子個人申込様式!L45</f>
        <v>0</v>
      </c>
      <c r="W19" s="144">
        <f>男子個人申込様式!M45</f>
        <v>0</v>
      </c>
      <c r="X19" s="54">
        <f>男子個人申込様式!N45</f>
        <v>0</v>
      </c>
      <c r="Y19" s="54">
        <v>2</v>
      </c>
    </row>
    <row r="20" spans="1:25" ht="19.5" thickBot="1" x14ac:dyDescent="0.45">
      <c r="K20" s="32"/>
      <c r="S20" s="32"/>
    </row>
    <row r="21" spans="1:25" ht="26.25" thickTop="1" x14ac:dyDescent="0.4">
      <c r="K21" s="287" t="s">
        <v>111</v>
      </c>
      <c r="L21" s="287"/>
      <c r="M21" s="287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</row>
    <row r="22" spans="1:25" x14ac:dyDescent="0.4">
      <c r="K22" s="31" t="s">
        <v>86</v>
      </c>
      <c r="L22" s="31" t="s">
        <v>77</v>
      </c>
      <c r="M22" s="31" t="s">
        <v>128</v>
      </c>
      <c r="N22" s="31" t="s">
        <v>10</v>
      </c>
      <c r="O22" s="31" t="s">
        <v>11</v>
      </c>
      <c r="P22" s="31" t="s">
        <v>49</v>
      </c>
      <c r="Q22" s="31" t="s">
        <v>76</v>
      </c>
      <c r="S22" s="31" t="s">
        <v>86</v>
      </c>
      <c r="T22" s="31" t="s">
        <v>77</v>
      </c>
      <c r="U22" s="31" t="s">
        <v>128</v>
      </c>
      <c r="V22" s="31" t="s">
        <v>10</v>
      </c>
      <c r="W22" s="31" t="s">
        <v>11</v>
      </c>
      <c r="X22" s="31" t="s">
        <v>49</v>
      </c>
      <c r="Y22" s="31" t="s">
        <v>76</v>
      </c>
    </row>
    <row r="23" spans="1:25" ht="18" customHeight="1" x14ac:dyDescent="0.4">
      <c r="K23" s="280" t="s">
        <v>87</v>
      </c>
      <c r="L23" s="54">
        <f>'開催県女子個人申込様式 '!H16</f>
        <v>0</v>
      </c>
      <c r="M23" s="54" t="str">
        <f>IF(L23=0,"",('開催県女子個人申込様式 '!$H$6))</f>
        <v/>
      </c>
      <c r="N23" s="54">
        <f>'開催県女子個人申込様式 '!L15</f>
        <v>0</v>
      </c>
      <c r="O23" s="144">
        <f>'開催県女子個人申込様式 '!M15</f>
        <v>0</v>
      </c>
      <c r="P23" s="54">
        <f>'開催県女子個人申込様式 '!N15</f>
        <v>0</v>
      </c>
      <c r="Q23" s="54">
        <v>3</v>
      </c>
      <c r="S23" s="281" t="s">
        <v>84</v>
      </c>
      <c r="T23" s="54">
        <f>'開催県男子個人申込様式 '!H16</f>
        <v>0</v>
      </c>
      <c r="U23" s="54" t="str">
        <f>IF(T23=0,"",('開催県男子個人申込様式 '!$H$6))</f>
        <v/>
      </c>
      <c r="V23" s="54">
        <f>'開催県男子個人申込様式 '!L15</f>
        <v>0</v>
      </c>
      <c r="W23" s="144">
        <f>'開催県男子個人申込様式 '!M15</f>
        <v>0</v>
      </c>
      <c r="X23" s="54">
        <f>'開催県男子個人申込様式 '!N15</f>
        <v>0</v>
      </c>
      <c r="Y23" s="54">
        <v>3</v>
      </c>
    </row>
    <row r="24" spans="1:25" ht="18" customHeight="1" x14ac:dyDescent="0.4">
      <c r="K24" s="280"/>
      <c r="L24" s="54">
        <f>'開催県女子個人申込様式 '!H18</f>
        <v>0</v>
      </c>
      <c r="M24" s="54" t="str">
        <f>IF(L24=0,"",('開催県女子個人申込様式 '!$H$6))</f>
        <v/>
      </c>
      <c r="N24" s="54">
        <f>'開催県女子個人申込様式 '!L17</f>
        <v>0</v>
      </c>
      <c r="O24" s="144">
        <f>'開催県女子個人申込様式 '!M17</f>
        <v>0</v>
      </c>
      <c r="P24" s="54">
        <f>'開催県女子個人申込様式 '!N17</f>
        <v>0</v>
      </c>
      <c r="Q24" s="54">
        <v>4</v>
      </c>
      <c r="S24" s="281"/>
      <c r="T24" s="54">
        <f>'開催県男子個人申込様式 '!H18</f>
        <v>0</v>
      </c>
      <c r="U24" s="54" t="str">
        <f>IF(T24=0,"",('開催県男子個人申込様式 '!$H$6))</f>
        <v/>
      </c>
      <c r="V24" s="54">
        <f>'開催県男子個人申込様式 '!L17</f>
        <v>0</v>
      </c>
      <c r="W24" s="144">
        <f>'開催県男子個人申込様式 '!M17</f>
        <v>0</v>
      </c>
      <c r="X24" s="54">
        <f>'開催県男子個人申込様式 '!N17</f>
        <v>0</v>
      </c>
      <c r="Y24" s="54">
        <v>4</v>
      </c>
    </row>
    <row r="25" spans="1:25" ht="18" customHeight="1" x14ac:dyDescent="0.4">
      <c r="K25" s="280" t="s">
        <v>88</v>
      </c>
      <c r="L25" s="54">
        <f>'開催県女子個人申込様式 '!H20</f>
        <v>0</v>
      </c>
      <c r="M25" s="54" t="str">
        <f>IF(L25=0,"",('開催県女子個人申込様式 '!$H$6))</f>
        <v/>
      </c>
      <c r="N25" s="54">
        <f>'開催県女子個人申込様式 '!L19</f>
        <v>0</v>
      </c>
      <c r="O25" s="144">
        <f>'開催県女子個人申込様式 '!M19</f>
        <v>0</v>
      </c>
      <c r="P25" s="54">
        <f>'開催県女子個人申込様式 '!N19</f>
        <v>0</v>
      </c>
      <c r="Q25" s="54">
        <v>3</v>
      </c>
      <c r="S25" s="281" t="s">
        <v>78</v>
      </c>
      <c r="T25" s="54">
        <f>'開催県男子個人申込様式 '!H20</f>
        <v>0</v>
      </c>
      <c r="U25" s="54" t="str">
        <f>IF(T25=0,"",('開催県男子個人申込様式 '!$H$6))</f>
        <v/>
      </c>
      <c r="V25" s="54">
        <f>'開催県男子個人申込様式 '!L19</f>
        <v>0</v>
      </c>
      <c r="W25" s="144">
        <f>'開催県男子個人申込様式 '!M19</f>
        <v>0</v>
      </c>
      <c r="X25" s="54">
        <f>'開催県男子個人申込様式 '!N19</f>
        <v>0</v>
      </c>
      <c r="Y25" s="54">
        <v>3</v>
      </c>
    </row>
    <row r="26" spans="1:25" ht="18" customHeight="1" x14ac:dyDescent="0.4">
      <c r="K26" s="280"/>
      <c r="L26" s="54">
        <f>'開催県女子個人申込様式 '!H22</f>
        <v>0</v>
      </c>
      <c r="M26" s="54" t="str">
        <f>IF(L26=0,"",('開催県女子個人申込様式 '!$H$6))</f>
        <v/>
      </c>
      <c r="N26" s="54">
        <f>'開催県女子個人申込様式 '!L21</f>
        <v>0</v>
      </c>
      <c r="O26" s="144">
        <f>'開催県女子個人申込様式 '!M21</f>
        <v>0</v>
      </c>
      <c r="P26" s="54">
        <f>'開催県女子個人申込様式 '!N21</f>
        <v>0</v>
      </c>
      <c r="Q26" s="54">
        <v>4</v>
      </c>
      <c r="S26" s="281"/>
      <c r="T26" s="54">
        <f>'開催県男子個人申込様式 '!H22</f>
        <v>0</v>
      </c>
      <c r="U26" s="54" t="str">
        <f>IF(T26=0,"",('開催県男子個人申込様式 '!$H$6))</f>
        <v/>
      </c>
      <c r="V26" s="54">
        <f>'開催県男子個人申込様式 '!L21</f>
        <v>0</v>
      </c>
      <c r="W26" s="144">
        <f>'開催県男子個人申込様式 '!M21</f>
        <v>0</v>
      </c>
      <c r="X26" s="54">
        <f>'開催県男子個人申込様式 '!N21</f>
        <v>0</v>
      </c>
      <c r="Y26" s="54">
        <v>4</v>
      </c>
    </row>
    <row r="27" spans="1:25" x14ac:dyDescent="0.4">
      <c r="K27" s="280" t="s">
        <v>89</v>
      </c>
      <c r="L27" s="54">
        <f>'開催県女子個人申込様式 '!H24</f>
        <v>0</v>
      </c>
      <c r="M27" s="54" t="str">
        <f>IF(L27=0,"",('開催県女子個人申込様式 '!$H$6))</f>
        <v/>
      </c>
      <c r="N27" s="54">
        <f>'開催県女子個人申込様式 '!L23</f>
        <v>0</v>
      </c>
      <c r="O27" s="144">
        <f>'開催県女子個人申込様式 '!M23</f>
        <v>0</v>
      </c>
      <c r="P27" s="54">
        <f>'開催県女子個人申込様式 '!N23</f>
        <v>0</v>
      </c>
      <c r="Q27" s="54">
        <v>3</v>
      </c>
      <c r="S27" s="281" t="s">
        <v>79</v>
      </c>
      <c r="T27" s="54">
        <f>'開催県男子個人申込様式 '!H24</f>
        <v>0</v>
      </c>
      <c r="U27" s="54" t="str">
        <f>IF(T27=0,"",('開催県男子個人申込様式 '!$H$6))</f>
        <v/>
      </c>
      <c r="V27" s="54">
        <f>'開催県男子個人申込様式 '!L23</f>
        <v>0</v>
      </c>
      <c r="W27" s="144">
        <f>'開催県男子個人申込様式 '!M23</f>
        <v>0</v>
      </c>
      <c r="X27" s="54">
        <f>'開催県男子個人申込様式 '!N23</f>
        <v>0</v>
      </c>
      <c r="Y27" s="54">
        <v>3</v>
      </c>
    </row>
    <row r="28" spans="1:25" x14ac:dyDescent="0.4">
      <c r="K28" s="280"/>
      <c r="L28" s="54">
        <f>'開催県女子個人申込様式 '!H26</f>
        <v>0</v>
      </c>
      <c r="M28" s="54" t="str">
        <f>IF(L28=0,"",('開催県女子個人申込様式 '!$H$6))</f>
        <v/>
      </c>
      <c r="N28" s="54">
        <f>'開催県女子個人申込様式 '!L25</f>
        <v>0</v>
      </c>
      <c r="O28" s="144">
        <f>'開催県女子個人申込様式 '!M25</f>
        <v>0</v>
      </c>
      <c r="P28" s="54">
        <f>'開催県女子個人申込様式 '!N25</f>
        <v>0</v>
      </c>
      <c r="Q28" s="54">
        <v>4</v>
      </c>
      <c r="S28" s="281"/>
      <c r="T28" s="54">
        <f>'開催県男子個人申込様式 '!H26</f>
        <v>0</v>
      </c>
      <c r="U28" s="54" t="str">
        <f>IF(T28=0,"",('開催県男子個人申込様式 '!$H$6))</f>
        <v/>
      </c>
      <c r="V28" s="54">
        <f>'開催県男子個人申込様式 '!L25</f>
        <v>0</v>
      </c>
      <c r="W28" s="144">
        <f>'開催県男子個人申込様式 '!M25</f>
        <v>0</v>
      </c>
      <c r="X28" s="54">
        <f>'開催県男子個人申込様式 '!N25</f>
        <v>0</v>
      </c>
      <c r="Y28" s="54">
        <v>4</v>
      </c>
    </row>
    <row r="29" spans="1:25" x14ac:dyDescent="0.4">
      <c r="K29" s="280" t="s">
        <v>90</v>
      </c>
      <c r="L29" s="54">
        <f>'開催県女子個人申込様式 '!H28</f>
        <v>0</v>
      </c>
      <c r="M29" s="54" t="str">
        <f>IF(L29=0,"",('開催県女子個人申込様式 '!$H$6))</f>
        <v/>
      </c>
      <c r="N29" s="54">
        <f>'開催県女子個人申込様式 '!L27</f>
        <v>0</v>
      </c>
      <c r="O29" s="144">
        <f>'開催県女子個人申込様式 '!M27</f>
        <v>0</v>
      </c>
      <c r="P29" s="54">
        <f>'開催県女子個人申込様式 '!N27</f>
        <v>0</v>
      </c>
      <c r="Q29" s="54">
        <v>3</v>
      </c>
      <c r="S29" s="281" t="s">
        <v>80</v>
      </c>
      <c r="T29" s="54">
        <f>'開催県男子個人申込様式 '!H28</f>
        <v>0</v>
      </c>
      <c r="U29" s="54" t="str">
        <f>IF(T29=0,"",('開催県男子個人申込様式 '!$H$6))</f>
        <v/>
      </c>
      <c r="V29" s="54">
        <f>'開催県男子個人申込様式 '!L27</f>
        <v>0</v>
      </c>
      <c r="W29" s="144">
        <f>'開催県男子個人申込様式 '!M27</f>
        <v>0</v>
      </c>
      <c r="X29" s="54">
        <f>'開催県男子個人申込様式 '!N27</f>
        <v>0</v>
      </c>
      <c r="Y29" s="54">
        <v>3</v>
      </c>
    </row>
    <row r="30" spans="1:25" x14ac:dyDescent="0.4">
      <c r="K30" s="280"/>
      <c r="L30" s="54">
        <f>'開催県女子個人申込様式 '!H30</f>
        <v>0</v>
      </c>
      <c r="M30" s="54" t="str">
        <f>IF(L30=0,"",('開催県女子個人申込様式 '!$H$6))</f>
        <v/>
      </c>
      <c r="N30" s="54">
        <f>'開催県女子個人申込様式 '!L29</f>
        <v>0</v>
      </c>
      <c r="O30" s="144">
        <f>'開催県女子個人申込様式 '!M29</f>
        <v>0</v>
      </c>
      <c r="P30" s="54">
        <f>'開催県女子個人申込様式 '!N29</f>
        <v>0</v>
      </c>
      <c r="Q30" s="54">
        <v>4</v>
      </c>
      <c r="S30" s="281"/>
      <c r="T30" s="54">
        <f>'開催県男子個人申込様式 '!H30</f>
        <v>0</v>
      </c>
      <c r="U30" s="54" t="str">
        <f>IF(T30=0,"",('開催県男子個人申込様式 '!$H$6))</f>
        <v/>
      </c>
      <c r="V30" s="54">
        <f>'開催県男子個人申込様式 '!L29</f>
        <v>0</v>
      </c>
      <c r="W30" s="144">
        <f>'開催県男子個人申込様式 '!M29</f>
        <v>0</v>
      </c>
      <c r="X30" s="54">
        <f>'開催県男子個人申込様式 '!N29</f>
        <v>0</v>
      </c>
      <c r="Y30" s="54">
        <v>4</v>
      </c>
    </row>
    <row r="31" spans="1:25" x14ac:dyDescent="0.4">
      <c r="K31" s="280" t="s">
        <v>91</v>
      </c>
      <c r="L31" s="54">
        <f>'開催県女子個人申込様式 '!H32</f>
        <v>0</v>
      </c>
      <c r="M31" s="54" t="str">
        <f>IF(L31=0,"",('開催県女子個人申込様式 '!$H$6))</f>
        <v/>
      </c>
      <c r="N31" s="54">
        <f>'開催県女子個人申込様式 '!L31</f>
        <v>0</v>
      </c>
      <c r="O31" s="144">
        <f>'開催県女子個人申込様式 '!M31</f>
        <v>0</v>
      </c>
      <c r="P31" s="54">
        <f>'開催県女子個人申込様式 '!N31</f>
        <v>0</v>
      </c>
      <c r="Q31" s="54">
        <v>3</v>
      </c>
      <c r="S31" s="281" t="s">
        <v>81</v>
      </c>
      <c r="T31" s="54">
        <f>'開催県男子個人申込様式 '!H32</f>
        <v>0</v>
      </c>
      <c r="U31" s="54" t="str">
        <f>IF(T31=0,"",('開催県男子個人申込様式 '!$H$6))</f>
        <v/>
      </c>
      <c r="V31" s="54">
        <f>'開催県男子個人申込様式 '!L31</f>
        <v>0</v>
      </c>
      <c r="W31" s="144">
        <f>'開催県男子個人申込様式 '!M31</f>
        <v>0</v>
      </c>
      <c r="X31" s="54">
        <f>'開催県男子個人申込様式 '!N31</f>
        <v>0</v>
      </c>
      <c r="Y31" s="54">
        <v>3</v>
      </c>
    </row>
    <row r="32" spans="1:25" x14ac:dyDescent="0.4">
      <c r="K32" s="280"/>
      <c r="L32" s="54">
        <f>'開催県女子個人申込様式 '!H34</f>
        <v>0</v>
      </c>
      <c r="M32" s="54" t="str">
        <f>IF(L32=0,"",('開催県女子個人申込様式 '!$H$6))</f>
        <v/>
      </c>
      <c r="N32" s="54">
        <f>'開催県女子個人申込様式 '!L33</f>
        <v>0</v>
      </c>
      <c r="O32" s="144">
        <f>'開催県女子個人申込様式 '!M33</f>
        <v>0</v>
      </c>
      <c r="P32" s="54">
        <f>'開催県女子個人申込様式 '!N33</f>
        <v>0</v>
      </c>
      <c r="Q32" s="54">
        <v>4</v>
      </c>
      <c r="S32" s="281"/>
      <c r="T32" s="54">
        <f>'開催県男子個人申込様式 '!H34</f>
        <v>0</v>
      </c>
      <c r="U32" s="54" t="str">
        <f>IF(T32=0,"",('開催県男子個人申込様式 '!$H$6))</f>
        <v/>
      </c>
      <c r="V32" s="54">
        <f>'開催県男子個人申込様式 '!L33</f>
        <v>0</v>
      </c>
      <c r="W32" s="144">
        <f>'開催県男子個人申込様式 '!M33</f>
        <v>0</v>
      </c>
      <c r="X32" s="54">
        <f>'開催県男子個人申込様式 '!N33</f>
        <v>0</v>
      </c>
      <c r="Y32" s="54">
        <v>4</v>
      </c>
    </row>
    <row r="33" spans="11:25" x14ac:dyDescent="0.4">
      <c r="K33" s="280" t="s">
        <v>92</v>
      </c>
      <c r="L33" s="54">
        <f>'開催県女子個人申込様式 '!H36</f>
        <v>0</v>
      </c>
      <c r="M33" s="54" t="str">
        <f>IF(L33=0,"",('開催県女子個人申込様式 '!$H$6))</f>
        <v/>
      </c>
      <c r="N33" s="54">
        <f>'開催県女子個人申込様式 '!L35</f>
        <v>0</v>
      </c>
      <c r="O33" s="144">
        <f>'開催県女子個人申込様式 '!M35</f>
        <v>0</v>
      </c>
      <c r="P33" s="54">
        <f>'開催県女子個人申込様式 '!N35</f>
        <v>0</v>
      </c>
      <c r="Q33" s="54">
        <v>3</v>
      </c>
      <c r="S33" s="281" t="s">
        <v>82</v>
      </c>
      <c r="T33" s="54">
        <f>'開催県男子個人申込様式 '!H36</f>
        <v>0</v>
      </c>
      <c r="U33" s="54" t="str">
        <f>IF(T33=0,"",('開催県男子個人申込様式 '!$H$6))</f>
        <v/>
      </c>
      <c r="V33" s="54">
        <f>'開催県男子個人申込様式 '!L35</f>
        <v>0</v>
      </c>
      <c r="W33" s="144">
        <f>'開催県男子個人申込様式 '!M35</f>
        <v>0</v>
      </c>
      <c r="X33" s="54">
        <f>'開催県男子個人申込様式 '!N35</f>
        <v>0</v>
      </c>
      <c r="Y33" s="54">
        <v>3</v>
      </c>
    </row>
    <row r="34" spans="11:25" x14ac:dyDescent="0.4">
      <c r="K34" s="280"/>
      <c r="L34" s="54">
        <f>'開催県女子個人申込様式 '!H38</f>
        <v>0</v>
      </c>
      <c r="M34" s="54" t="str">
        <f>IF(L34=0,"",('開催県女子個人申込様式 '!$H$6))</f>
        <v/>
      </c>
      <c r="N34" s="54">
        <f>'開催県女子個人申込様式 '!L37</f>
        <v>0</v>
      </c>
      <c r="O34" s="144">
        <f>'開催県女子個人申込様式 '!M37</f>
        <v>0</v>
      </c>
      <c r="P34" s="54">
        <f>'開催県女子個人申込様式 '!N37</f>
        <v>0</v>
      </c>
      <c r="Q34" s="54">
        <v>4</v>
      </c>
      <c r="S34" s="281"/>
      <c r="T34" s="54">
        <f>'開催県男子個人申込様式 '!H38</f>
        <v>0</v>
      </c>
      <c r="U34" s="54" t="str">
        <f>IF(T34=0,"",('開催県男子個人申込様式 '!$H$6))</f>
        <v/>
      </c>
      <c r="V34" s="54">
        <f>'開催県男子個人申込様式 '!L37</f>
        <v>0</v>
      </c>
      <c r="W34" s="144">
        <f>'開催県男子個人申込様式 '!M37</f>
        <v>0</v>
      </c>
      <c r="X34" s="54">
        <f>'開催県男子個人申込様式 '!N37</f>
        <v>0</v>
      </c>
      <c r="Y34" s="54">
        <v>4</v>
      </c>
    </row>
    <row r="35" spans="11:25" x14ac:dyDescent="0.4">
      <c r="K35" s="280" t="s">
        <v>93</v>
      </c>
      <c r="L35" s="54">
        <f>'開催県女子個人申込様式 '!H40</f>
        <v>0</v>
      </c>
      <c r="M35" s="54" t="str">
        <f>IF(L35=0,"",('開催県女子個人申込様式 '!$H$6))</f>
        <v/>
      </c>
      <c r="N35" s="54">
        <f>'開催県女子個人申込様式 '!L39</f>
        <v>0</v>
      </c>
      <c r="O35" s="144">
        <f>'開催県女子個人申込様式 '!M39</f>
        <v>0</v>
      </c>
      <c r="P35" s="54">
        <f>'開催県女子個人申込様式 '!N39</f>
        <v>0</v>
      </c>
      <c r="Q35" s="54">
        <v>3</v>
      </c>
      <c r="S35" s="281" t="s">
        <v>83</v>
      </c>
      <c r="T35" s="54">
        <f>'開催県男子個人申込様式 '!H40</f>
        <v>0</v>
      </c>
      <c r="U35" s="54" t="str">
        <f>IF(T35=0,"",('開催県男子個人申込様式 '!$H$6))</f>
        <v/>
      </c>
      <c r="V35" s="54">
        <f>'開催県男子個人申込様式 '!L39</f>
        <v>0</v>
      </c>
      <c r="W35" s="144">
        <f>'開催県男子個人申込様式 '!M39</f>
        <v>0</v>
      </c>
      <c r="X35" s="54">
        <f>'開催県男子個人申込様式 '!N39</f>
        <v>0</v>
      </c>
      <c r="Y35" s="54">
        <v>3</v>
      </c>
    </row>
    <row r="36" spans="11:25" x14ac:dyDescent="0.4">
      <c r="K36" s="280"/>
      <c r="L36" s="54">
        <f>'開催県女子個人申込様式 '!H42</f>
        <v>0</v>
      </c>
      <c r="M36" s="54" t="str">
        <f>IF(L36=0,"",('開催県女子個人申込様式 '!$H$6))</f>
        <v/>
      </c>
      <c r="N36" s="54">
        <f>'開催県女子個人申込様式 '!L41</f>
        <v>0</v>
      </c>
      <c r="O36" s="144">
        <f>'開催県女子個人申込様式 '!M41</f>
        <v>0</v>
      </c>
      <c r="P36" s="54">
        <f>'開催県女子個人申込様式 '!N41</f>
        <v>0</v>
      </c>
      <c r="Q36" s="54">
        <v>4</v>
      </c>
      <c r="S36" s="281"/>
      <c r="T36" s="54">
        <f>'開催県男子個人申込様式 '!H42</f>
        <v>0</v>
      </c>
      <c r="U36" s="54" t="str">
        <f>IF(T36=0,"",('開催県男子個人申込様式 '!$H$6))</f>
        <v/>
      </c>
      <c r="V36" s="54">
        <f>'開催県男子個人申込様式 '!L41</f>
        <v>0</v>
      </c>
      <c r="W36" s="144">
        <f>'開催県男子個人申込様式 '!M41</f>
        <v>0</v>
      </c>
      <c r="X36" s="54">
        <f>'開催県男子個人申込様式 '!N41</f>
        <v>0</v>
      </c>
      <c r="Y36" s="54">
        <v>4</v>
      </c>
    </row>
    <row r="37" spans="11:25" x14ac:dyDescent="0.4">
      <c r="K37" s="280" t="s">
        <v>94</v>
      </c>
      <c r="L37" s="54">
        <f>'開催県女子個人申込様式 '!H44</f>
        <v>0</v>
      </c>
      <c r="M37" s="54" t="str">
        <f>IF(L37=0,"",('開催県女子個人申込様式 '!$H$6))</f>
        <v/>
      </c>
      <c r="N37" s="54">
        <f>'開催県女子個人申込様式 '!L43</f>
        <v>0</v>
      </c>
      <c r="O37" s="144">
        <f>'開催県女子個人申込様式 '!M43</f>
        <v>0</v>
      </c>
      <c r="P37" s="54">
        <f>'開催県女子個人申込様式 '!N43</f>
        <v>0</v>
      </c>
      <c r="Q37" s="54">
        <v>3</v>
      </c>
      <c r="S37" s="281" t="s">
        <v>85</v>
      </c>
      <c r="T37" s="54">
        <f>'開催県男子個人申込様式 '!H44</f>
        <v>0</v>
      </c>
      <c r="U37" s="54" t="str">
        <f>IF(T37=0,"",('開催県男子個人申込様式 '!$H$6))</f>
        <v/>
      </c>
      <c r="V37" s="54">
        <f>'開催県男子個人申込様式 '!L43</f>
        <v>0</v>
      </c>
      <c r="W37" s="144">
        <f>'開催県男子個人申込様式 '!M43</f>
        <v>0</v>
      </c>
      <c r="X37" s="54">
        <f>'開催県男子個人申込様式 '!N43</f>
        <v>0</v>
      </c>
      <c r="Y37" s="54">
        <v>3</v>
      </c>
    </row>
    <row r="38" spans="11:25" x14ac:dyDescent="0.4">
      <c r="K38" s="280"/>
      <c r="L38" s="54">
        <f>'開催県女子個人申込様式 '!H46</f>
        <v>0</v>
      </c>
      <c r="M38" s="54" t="str">
        <f>IF(L38=0,"",('開催県女子個人申込様式 '!$H$6))</f>
        <v/>
      </c>
      <c r="N38" s="54">
        <f>'開催県女子個人申込様式 '!L45</f>
        <v>0</v>
      </c>
      <c r="O38" s="144">
        <f>'開催県女子個人申込様式 '!M45</f>
        <v>0</v>
      </c>
      <c r="P38" s="54">
        <f>'開催県女子個人申込様式 '!N45</f>
        <v>0</v>
      </c>
      <c r="Q38" s="54">
        <v>4</v>
      </c>
      <c r="S38" s="281"/>
      <c r="T38" s="54">
        <f>'開催県男子個人申込様式 '!H46</f>
        <v>0</v>
      </c>
      <c r="U38" s="54" t="str">
        <f>IF(T38=0,"",('開催県男子個人申込様式 '!$H$6))</f>
        <v/>
      </c>
      <c r="V38" s="54">
        <f>'開催県男子個人申込様式 '!L45</f>
        <v>0</v>
      </c>
      <c r="W38" s="144">
        <f>'開催県男子個人申込様式 '!M45</f>
        <v>0</v>
      </c>
      <c r="X38" s="54">
        <f>'開催県男子個人申込様式 '!N45</f>
        <v>0</v>
      </c>
      <c r="Y38" s="54">
        <v>4</v>
      </c>
    </row>
  </sheetData>
  <sheetProtection sheet="1" objects="1" scenarios="1"/>
  <mergeCells count="43">
    <mergeCell ref="A5:A9"/>
    <mergeCell ref="K6:K7"/>
    <mergeCell ref="K8:K9"/>
    <mergeCell ref="B3:B4"/>
    <mergeCell ref="D3:D4"/>
    <mergeCell ref="F3:F4"/>
    <mergeCell ref="G3:G4"/>
    <mergeCell ref="H3:H4"/>
    <mergeCell ref="A12:A18"/>
    <mergeCell ref="K14:K15"/>
    <mergeCell ref="K16:K17"/>
    <mergeCell ref="K18:K19"/>
    <mergeCell ref="K10:K11"/>
    <mergeCell ref="S6:S7"/>
    <mergeCell ref="S8:S9"/>
    <mergeCell ref="S10:S11"/>
    <mergeCell ref="I3:I4"/>
    <mergeCell ref="K35:K36"/>
    <mergeCell ref="S27:S28"/>
    <mergeCell ref="K12:K13"/>
    <mergeCell ref="K21:M21"/>
    <mergeCell ref="S16:S17"/>
    <mergeCell ref="S18:S19"/>
    <mergeCell ref="S14:S15"/>
    <mergeCell ref="S12:S13"/>
    <mergeCell ref="S35:S36"/>
    <mergeCell ref="K4:K5"/>
    <mergeCell ref="K37:K38"/>
    <mergeCell ref="S37:S38"/>
    <mergeCell ref="A3:A4"/>
    <mergeCell ref="K29:K30"/>
    <mergeCell ref="S29:S30"/>
    <mergeCell ref="K31:K32"/>
    <mergeCell ref="S31:S32"/>
    <mergeCell ref="K33:K34"/>
    <mergeCell ref="S33:S34"/>
    <mergeCell ref="K23:K24"/>
    <mergeCell ref="S23:S24"/>
    <mergeCell ref="K25:K26"/>
    <mergeCell ref="S25:S26"/>
    <mergeCell ref="K27:K28"/>
    <mergeCell ref="E3:E4"/>
    <mergeCell ref="S4:S5"/>
  </mergeCells>
  <phoneticPr fontId="1"/>
  <conditionalFormatting sqref="E5:H5 E12:H12 L25:L38 E6:I9 E13:I19 L20:Q20 T4:Y20">
    <cfRule type="cellIs" dxfId="4" priority="13" operator="equal">
      <formula>0</formula>
    </cfRule>
    <cfRule type="cellIs" dxfId="3" priority="14" operator="equal">
      <formula>0</formula>
    </cfRule>
  </conditionalFormatting>
  <conditionalFormatting sqref="T23:T38 L23:L24 N23:Q38 V23:Y38">
    <cfRule type="cellIs" dxfId="2" priority="11" operator="equal">
      <formula>0</formula>
    </cfRule>
    <cfRule type="cellIs" dxfId="1" priority="12" operator="equal">
      <formula>0</formula>
    </cfRule>
  </conditionalFormatting>
  <conditionalFormatting sqref="B5:I9 B12:I18">
    <cfRule type="cellIs" dxfId="0" priority="10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0000"/>
  </sheetPr>
  <dimension ref="A1:P4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5" sqref="D5"/>
    </sheetView>
  </sheetViews>
  <sheetFormatPr defaultColWidth="9" defaultRowHeight="24" x14ac:dyDescent="0.5"/>
  <cols>
    <col min="1" max="1" width="9" style="34"/>
    <col min="2" max="2" width="52.875" style="24" bestFit="1" customWidth="1"/>
    <col min="3" max="3" width="41.75" style="24" customWidth="1"/>
    <col min="4" max="4" width="45.75" style="25" bestFit="1" customWidth="1"/>
    <col min="5" max="5" width="2.5" style="20" bestFit="1" customWidth="1"/>
    <col min="6" max="6" width="16.625" style="20" customWidth="1"/>
    <col min="7" max="7" width="31.75" style="20" bestFit="1" customWidth="1"/>
    <col min="8" max="8" width="13" style="20" bestFit="1" customWidth="1"/>
    <col min="9" max="9" width="21.375" style="20" bestFit="1" customWidth="1"/>
    <col min="10" max="10" width="13.875" style="20" bestFit="1" customWidth="1"/>
    <col min="11" max="11" width="13.875" style="23" bestFit="1" customWidth="1"/>
    <col min="12" max="12" width="9" style="23" bestFit="1" customWidth="1"/>
    <col min="13" max="13" width="5.25" style="20" bestFit="1" customWidth="1"/>
    <col min="14" max="15" width="17.5" style="20" bestFit="1" customWidth="1"/>
    <col min="16" max="16" width="11" style="20" bestFit="1" customWidth="1"/>
    <col min="17" max="17" width="5.25" style="20" bestFit="1" customWidth="1"/>
    <col min="18" max="18" width="20" style="20" bestFit="1" customWidth="1"/>
    <col min="19" max="19" width="22.125" style="20" customWidth="1"/>
    <col min="20" max="21" width="23" style="20" bestFit="1" customWidth="1"/>
    <col min="22" max="23" width="27.5" style="20" bestFit="1" customWidth="1"/>
    <col min="24" max="16384" width="9" style="20"/>
  </cols>
  <sheetData>
    <row r="1" spans="1:16" ht="66.75" thickBot="1" x14ac:dyDescent="0.7">
      <c r="A1" s="121"/>
      <c r="B1" s="122" t="s">
        <v>52</v>
      </c>
      <c r="C1" s="123" t="s">
        <v>51</v>
      </c>
      <c r="D1" s="59" t="s">
        <v>126</v>
      </c>
      <c r="F1" s="128" t="s">
        <v>123</v>
      </c>
      <c r="I1" s="21"/>
      <c r="J1" s="21"/>
      <c r="K1" s="22"/>
      <c r="L1" s="22"/>
      <c r="O1" s="21"/>
      <c r="P1" s="21"/>
    </row>
    <row r="2" spans="1:16" ht="22.15" customHeight="1" x14ac:dyDescent="0.5">
      <c r="A2" s="161" t="s">
        <v>127</v>
      </c>
      <c r="B2" s="35" t="s">
        <v>47</v>
      </c>
      <c r="C2" s="65" t="s">
        <v>154</v>
      </c>
      <c r="D2" s="91"/>
    </row>
    <row r="3" spans="1:16" x14ac:dyDescent="0.5">
      <c r="A3" s="162"/>
      <c r="B3" s="36" t="s">
        <v>128</v>
      </c>
      <c r="C3" s="66" t="s">
        <v>155</v>
      </c>
      <c r="D3" s="92"/>
    </row>
    <row r="4" spans="1:16" x14ac:dyDescent="0.5">
      <c r="A4" s="162"/>
      <c r="B4" s="36" t="s">
        <v>129</v>
      </c>
      <c r="C4" s="66" t="s">
        <v>156</v>
      </c>
      <c r="D4" s="92"/>
      <c r="I4" s="21"/>
      <c r="J4" s="21"/>
      <c r="K4" s="22"/>
      <c r="L4" s="22"/>
      <c r="O4" s="21"/>
      <c r="P4" s="21"/>
    </row>
    <row r="5" spans="1:16" x14ac:dyDescent="0.5">
      <c r="A5" s="162"/>
      <c r="B5" s="36" t="s">
        <v>130</v>
      </c>
      <c r="C5" s="66" t="s">
        <v>157</v>
      </c>
      <c r="D5" s="92"/>
      <c r="K5" s="22"/>
      <c r="L5" s="22"/>
      <c r="O5" s="21"/>
      <c r="P5" s="21"/>
    </row>
    <row r="6" spans="1:16" ht="48" x14ac:dyDescent="0.5">
      <c r="A6" s="162"/>
      <c r="B6" s="36" t="s">
        <v>136</v>
      </c>
      <c r="C6" s="66" t="s">
        <v>158</v>
      </c>
      <c r="D6" s="92"/>
      <c r="K6" s="22"/>
      <c r="L6" s="22"/>
      <c r="O6" s="21"/>
      <c r="P6" s="21"/>
    </row>
    <row r="7" spans="1:16" x14ac:dyDescent="0.5">
      <c r="A7" s="162"/>
      <c r="B7" s="36" t="s">
        <v>53</v>
      </c>
      <c r="C7" s="66" t="s">
        <v>137</v>
      </c>
      <c r="D7" s="92"/>
      <c r="O7" s="21"/>
    </row>
    <row r="8" spans="1:16" x14ac:dyDescent="0.5">
      <c r="A8" s="162"/>
      <c r="B8" s="36" t="s">
        <v>48</v>
      </c>
      <c r="C8" s="67" t="s">
        <v>138</v>
      </c>
      <c r="D8" s="93"/>
    </row>
    <row r="9" spans="1:16" x14ac:dyDescent="0.5">
      <c r="A9" s="162"/>
      <c r="B9" s="36" t="s">
        <v>131</v>
      </c>
      <c r="C9" s="68" t="s">
        <v>139</v>
      </c>
      <c r="D9" s="94"/>
    </row>
    <row r="10" spans="1:16" ht="24.75" thickBot="1" x14ac:dyDescent="0.55000000000000004">
      <c r="A10" s="163"/>
      <c r="B10" s="37" t="s">
        <v>132</v>
      </c>
      <c r="C10" s="69" t="s">
        <v>139</v>
      </c>
      <c r="D10" s="95"/>
      <c r="I10" s="21"/>
      <c r="J10" s="21"/>
      <c r="K10" s="22"/>
      <c r="L10" s="22"/>
    </row>
    <row r="11" spans="1:16" x14ac:dyDescent="0.5">
      <c r="A11" s="164" t="s">
        <v>98</v>
      </c>
      <c r="B11" s="38" t="s">
        <v>63</v>
      </c>
      <c r="C11" s="70" t="s">
        <v>159</v>
      </c>
      <c r="D11" s="96"/>
    </row>
    <row r="12" spans="1:16" x14ac:dyDescent="0.5">
      <c r="A12" s="165"/>
      <c r="B12" s="39" t="s">
        <v>17</v>
      </c>
      <c r="C12" s="71" t="s">
        <v>140</v>
      </c>
      <c r="D12" s="97"/>
    </row>
    <row r="13" spans="1:16" hidden="1" x14ac:dyDescent="0.5">
      <c r="A13" s="165"/>
      <c r="B13" s="39" t="s">
        <v>54</v>
      </c>
      <c r="C13" s="71" t="s">
        <v>141</v>
      </c>
      <c r="D13" s="97"/>
    </row>
    <row r="14" spans="1:16" x14ac:dyDescent="0.5">
      <c r="A14" s="165"/>
      <c r="B14" s="39" t="s">
        <v>55</v>
      </c>
      <c r="C14" s="71" t="s">
        <v>141</v>
      </c>
      <c r="D14" s="97"/>
    </row>
    <row r="15" spans="1:16" x14ac:dyDescent="0.5">
      <c r="A15" s="165"/>
      <c r="B15" s="39" t="s">
        <v>64</v>
      </c>
      <c r="C15" s="72" t="s">
        <v>160</v>
      </c>
      <c r="D15" s="98"/>
    </row>
    <row r="16" spans="1:16" x14ac:dyDescent="0.5">
      <c r="A16" s="165"/>
      <c r="B16" s="39" t="s">
        <v>17</v>
      </c>
      <c r="C16" s="71" t="s">
        <v>140</v>
      </c>
      <c r="D16" s="97"/>
    </row>
    <row r="17" spans="1:4" x14ac:dyDescent="0.5">
      <c r="A17" s="165"/>
      <c r="B17" s="40" t="s">
        <v>73</v>
      </c>
      <c r="C17" s="73" t="s">
        <v>142</v>
      </c>
      <c r="D17" s="99"/>
    </row>
    <row r="18" spans="1:4" ht="24.75" thickBot="1" x14ac:dyDescent="0.55000000000000004">
      <c r="A18" s="166"/>
      <c r="B18" s="41" t="s">
        <v>71</v>
      </c>
      <c r="C18" s="74" t="s">
        <v>143</v>
      </c>
      <c r="D18" s="100"/>
    </row>
    <row r="19" spans="1:4" x14ac:dyDescent="0.5">
      <c r="A19" s="167" t="s">
        <v>101</v>
      </c>
      <c r="B19" s="42" t="s">
        <v>65</v>
      </c>
      <c r="C19" s="75" t="s">
        <v>161</v>
      </c>
      <c r="D19" s="101"/>
    </row>
    <row r="20" spans="1:4" x14ac:dyDescent="0.5">
      <c r="A20" s="168"/>
      <c r="B20" s="43" t="s">
        <v>17</v>
      </c>
      <c r="C20" s="76" t="s">
        <v>46</v>
      </c>
      <c r="D20" s="102"/>
    </row>
    <row r="21" spans="1:4" hidden="1" x14ac:dyDescent="0.5">
      <c r="A21" s="168"/>
      <c r="B21" s="43" t="s">
        <v>54</v>
      </c>
      <c r="C21" s="76" t="s">
        <v>141</v>
      </c>
      <c r="D21" s="102"/>
    </row>
    <row r="22" spans="1:4" x14ac:dyDescent="0.5">
      <c r="A22" s="168"/>
      <c r="B22" s="43" t="s">
        <v>55</v>
      </c>
      <c r="C22" s="76" t="s">
        <v>141</v>
      </c>
      <c r="D22" s="102"/>
    </row>
    <row r="23" spans="1:4" x14ac:dyDescent="0.5">
      <c r="A23" s="168"/>
      <c r="B23" s="43" t="s">
        <v>66</v>
      </c>
      <c r="C23" s="77" t="s">
        <v>162</v>
      </c>
      <c r="D23" s="103"/>
    </row>
    <row r="24" spans="1:4" x14ac:dyDescent="0.5">
      <c r="A24" s="168"/>
      <c r="B24" s="43" t="s">
        <v>17</v>
      </c>
      <c r="C24" s="76" t="s">
        <v>150</v>
      </c>
      <c r="D24" s="102"/>
    </row>
    <row r="25" spans="1:4" x14ac:dyDescent="0.5">
      <c r="A25" s="168"/>
      <c r="B25" s="44" t="s">
        <v>73</v>
      </c>
      <c r="C25" s="78" t="s">
        <v>142</v>
      </c>
      <c r="D25" s="104"/>
    </row>
    <row r="26" spans="1:4" ht="24.75" thickBot="1" x14ac:dyDescent="0.55000000000000004">
      <c r="A26" s="169"/>
      <c r="B26" s="45" t="s">
        <v>71</v>
      </c>
      <c r="C26" s="79" t="s">
        <v>143</v>
      </c>
      <c r="D26" s="105"/>
    </row>
    <row r="27" spans="1:4" x14ac:dyDescent="0.5">
      <c r="A27" s="170" t="s">
        <v>99</v>
      </c>
      <c r="B27" s="46" t="s">
        <v>67</v>
      </c>
      <c r="C27" s="80" t="s">
        <v>163</v>
      </c>
      <c r="D27" s="106"/>
    </row>
    <row r="28" spans="1:4" x14ac:dyDescent="0.5">
      <c r="A28" s="171"/>
      <c r="B28" s="47" t="s">
        <v>17</v>
      </c>
      <c r="C28" s="81" t="s">
        <v>151</v>
      </c>
      <c r="D28" s="107"/>
    </row>
    <row r="29" spans="1:4" hidden="1" x14ac:dyDescent="0.5">
      <c r="A29" s="171"/>
      <c r="B29" s="47" t="s">
        <v>54</v>
      </c>
      <c r="C29" s="81" t="s">
        <v>144</v>
      </c>
      <c r="D29" s="107"/>
    </row>
    <row r="30" spans="1:4" x14ac:dyDescent="0.5">
      <c r="A30" s="171"/>
      <c r="B30" s="47" t="s">
        <v>55</v>
      </c>
      <c r="C30" s="81" t="s">
        <v>144</v>
      </c>
      <c r="D30" s="107"/>
    </row>
    <row r="31" spans="1:4" x14ac:dyDescent="0.5">
      <c r="A31" s="171"/>
      <c r="B31" s="47" t="s">
        <v>68</v>
      </c>
      <c r="C31" s="82" t="s">
        <v>162</v>
      </c>
      <c r="D31" s="108"/>
    </row>
    <row r="32" spans="1:4" x14ac:dyDescent="0.5">
      <c r="A32" s="171"/>
      <c r="B32" s="47" t="s">
        <v>17</v>
      </c>
      <c r="C32" s="81" t="s">
        <v>152</v>
      </c>
      <c r="D32" s="107"/>
    </row>
    <row r="33" spans="1:16" ht="24.75" thickBot="1" x14ac:dyDescent="0.55000000000000004">
      <c r="A33" s="172"/>
      <c r="B33" s="48" t="s">
        <v>72</v>
      </c>
      <c r="C33" s="83" t="s">
        <v>142</v>
      </c>
      <c r="D33" s="109"/>
    </row>
    <row r="34" spans="1:16" x14ac:dyDescent="0.5">
      <c r="A34" s="173" t="s">
        <v>102</v>
      </c>
      <c r="B34" s="49" t="s">
        <v>69</v>
      </c>
      <c r="C34" s="84" t="s">
        <v>166</v>
      </c>
      <c r="D34" s="110"/>
    </row>
    <row r="35" spans="1:16" x14ac:dyDescent="0.5">
      <c r="A35" s="174"/>
      <c r="B35" s="50" t="s">
        <v>17</v>
      </c>
      <c r="C35" s="85" t="s">
        <v>145</v>
      </c>
      <c r="D35" s="111"/>
    </row>
    <row r="36" spans="1:16" hidden="1" x14ac:dyDescent="0.5">
      <c r="A36" s="174"/>
      <c r="B36" s="50" t="s">
        <v>54</v>
      </c>
      <c r="C36" s="85" t="s">
        <v>144</v>
      </c>
      <c r="D36" s="111"/>
      <c r="K36" s="22"/>
      <c r="L36" s="22"/>
    </row>
    <row r="37" spans="1:16" x14ac:dyDescent="0.5">
      <c r="A37" s="174"/>
      <c r="B37" s="50" t="s">
        <v>55</v>
      </c>
      <c r="C37" s="85" t="s">
        <v>144</v>
      </c>
      <c r="D37" s="111"/>
    </row>
    <row r="38" spans="1:16" x14ac:dyDescent="0.5">
      <c r="A38" s="174"/>
      <c r="B38" s="50" t="s">
        <v>70</v>
      </c>
      <c r="C38" s="86" t="s">
        <v>167</v>
      </c>
      <c r="D38" s="112"/>
      <c r="O38" s="21"/>
      <c r="P38" s="21"/>
    </row>
    <row r="39" spans="1:16" x14ac:dyDescent="0.5">
      <c r="A39" s="174"/>
      <c r="B39" s="50" t="s">
        <v>17</v>
      </c>
      <c r="C39" s="85" t="s">
        <v>145</v>
      </c>
      <c r="D39" s="111"/>
    </row>
    <row r="40" spans="1:16" ht="24.75" thickBot="1" x14ac:dyDescent="0.55000000000000004">
      <c r="A40" s="175"/>
      <c r="B40" s="51" t="s">
        <v>72</v>
      </c>
      <c r="C40" s="87" t="s">
        <v>142</v>
      </c>
      <c r="D40" s="113"/>
    </row>
    <row r="41" spans="1:16" ht="55.5" customHeight="1" x14ac:dyDescent="0.5">
      <c r="A41" s="161" t="s">
        <v>100</v>
      </c>
      <c r="B41" s="35" t="s">
        <v>60</v>
      </c>
      <c r="C41" s="88" t="s">
        <v>164</v>
      </c>
      <c r="D41" s="114"/>
    </row>
    <row r="42" spans="1:16" ht="55.5" customHeight="1" x14ac:dyDescent="0.5">
      <c r="A42" s="162"/>
      <c r="B42" s="36" t="s">
        <v>61</v>
      </c>
      <c r="C42" s="89" t="s">
        <v>143</v>
      </c>
      <c r="D42" s="115"/>
      <c r="P42" s="21"/>
    </row>
    <row r="43" spans="1:16" ht="55.5" customHeight="1" thickBot="1" x14ac:dyDescent="0.55000000000000004">
      <c r="A43" s="163"/>
      <c r="B43" s="52" t="s">
        <v>62</v>
      </c>
      <c r="C43" s="90" t="s">
        <v>165</v>
      </c>
      <c r="D43" s="116"/>
      <c r="I43" s="21"/>
      <c r="J43" s="21"/>
      <c r="K43" s="22"/>
      <c r="L43" s="22"/>
      <c r="O43" s="21"/>
      <c r="P43" s="21"/>
    </row>
  </sheetData>
  <protectedRanges>
    <protectedRange sqref="D2:D10" name="範囲1_1_1"/>
  </protectedRanges>
  <mergeCells count="6">
    <mergeCell ref="A41:A43"/>
    <mergeCell ref="A2:A10"/>
    <mergeCell ref="A11:A18"/>
    <mergeCell ref="A19:A26"/>
    <mergeCell ref="A27:A33"/>
    <mergeCell ref="A34:A40"/>
  </mergeCells>
  <phoneticPr fontId="1"/>
  <dataValidations count="3">
    <dataValidation type="list" allowBlank="1" showInputMessage="1" showErrorMessage="1" sqref="C2:D2" xr:uid="{00000000-0002-0000-0100-000000000000}">
      <formula1>"岡山県,広島県,鳥取県,島根県,山口県"</formula1>
    </dataValidation>
    <dataValidation type="list" allowBlank="1" showInputMessage="1" showErrorMessage="1" sqref="C28:D28 C32 C35:D35 C39" xr:uid="{00000000-0002-0000-0100-000001000000}">
      <formula1>"校長,教員,部活動指導者,地域クラブ指導者"</formula1>
    </dataValidation>
    <dataValidation type="list" allowBlank="1" showInputMessage="1" showErrorMessage="1" sqref="C12:D12 C16:D16 C24:D24 C20:D20 D32 D39" xr:uid="{00000000-0002-0000-0100-000002000000}">
      <formula1>"校長,教員,部活動指導員,外部指導者,地域クラブ指導者"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9900"/>
    <pageSetUpPr fitToPage="1"/>
  </sheetPr>
  <dimension ref="A1:I32"/>
  <sheetViews>
    <sheetView zoomScale="77" zoomScaleNormal="100" workbookViewId="0">
      <selection activeCell="G7" sqref="G7"/>
    </sheetView>
  </sheetViews>
  <sheetFormatPr defaultColWidth="9" defaultRowHeight="24" x14ac:dyDescent="0.5"/>
  <cols>
    <col min="1" max="1" width="11.375" style="29" bestFit="1" customWidth="1"/>
    <col min="2" max="2" width="35.125" style="29" bestFit="1" customWidth="1"/>
    <col min="3" max="3" width="40.375" style="29" bestFit="1" customWidth="1"/>
    <col min="4" max="4" width="15.75" style="29" customWidth="1"/>
    <col min="5" max="5" width="25.625" style="56" customWidth="1"/>
    <col min="6" max="7" width="19.25" style="29" bestFit="1" customWidth="1"/>
    <col min="8" max="8" width="9" style="29"/>
    <col min="9" max="9" width="14" style="29" bestFit="1" customWidth="1"/>
    <col min="10" max="16384" width="9" style="29"/>
  </cols>
  <sheetData>
    <row r="1" spans="1:9" s="127" customFormat="1" ht="72" x14ac:dyDescent="0.4">
      <c r="A1" s="124" t="s">
        <v>50</v>
      </c>
      <c r="B1" s="290" t="s">
        <v>171</v>
      </c>
      <c r="C1" s="125" t="s">
        <v>170</v>
      </c>
      <c r="D1" s="125" t="s">
        <v>58</v>
      </c>
      <c r="E1" s="126" t="s">
        <v>59</v>
      </c>
      <c r="F1" s="125" t="s">
        <v>56</v>
      </c>
      <c r="G1" s="125" t="s">
        <v>57</v>
      </c>
      <c r="I1" s="128" t="s">
        <v>123</v>
      </c>
    </row>
    <row r="2" spans="1:9" ht="40.5" x14ac:dyDescent="0.5">
      <c r="A2" s="140" t="s">
        <v>51</v>
      </c>
      <c r="B2" s="141" t="s">
        <v>168</v>
      </c>
      <c r="C2" s="141" t="s">
        <v>169</v>
      </c>
      <c r="D2" s="141">
        <v>3</v>
      </c>
      <c r="E2" s="142">
        <v>72</v>
      </c>
      <c r="F2" s="141" t="s">
        <v>113</v>
      </c>
      <c r="G2" s="143" t="s">
        <v>146</v>
      </c>
    </row>
    <row r="3" spans="1:9" x14ac:dyDescent="0.5">
      <c r="A3" s="120">
        <v>1</v>
      </c>
      <c r="B3" s="30"/>
      <c r="C3" s="30"/>
      <c r="D3" s="57"/>
      <c r="E3" s="58"/>
      <c r="F3" s="57"/>
      <c r="G3" s="57"/>
    </row>
    <row r="4" spans="1:9" x14ac:dyDescent="0.5">
      <c r="A4" s="120">
        <v>2</v>
      </c>
      <c r="B4" s="30"/>
      <c r="C4" s="30"/>
      <c r="D4" s="57"/>
      <c r="E4" s="58"/>
      <c r="F4" s="57"/>
      <c r="G4" s="57"/>
    </row>
    <row r="5" spans="1:9" x14ac:dyDescent="0.5">
      <c r="A5" s="120">
        <v>3</v>
      </c>
      <c r="B5" s="30"/>
      <c r="C5" s="30"/>
      <c r="D5" s="57"/>
      <c r="E5" s="58"/>
      <c r="F5" s="57"/>
      <c r="G5" s="57"/>
    </row>
    <row r="6" spans="1:9" x14ac:dyDescent="0.5">
      <c r="A6" s="120">
        <v>4</v>
      </c>
      <c r="B6" s="30"/>
      <c r="C6" s="30"/>
      <c r="D6" s="57"/>
      <c r="E6" s="58"/>
      <c r="F6" s="57"/>
      <c r="G6" s="57"/>
    </row>
    <row r="7" spans="1:9" x14ac:dyDescent="0.5">
      <c r="A7" s="120">
        <v>5</v>
      </c>
      <c r="B7" s="30"/>
      <c r="C7" s="30"/>
      <c r="D7" s="57"/>
      <c r="E7" s="58"/>
      <c r="F7" s="57"/>
      <c r="G7" s="57"/>
    </row>
    <row r="8" spans="1:9" x14ac:dyDescent="0.5">
      <c r="A8" s="120">
        <v>6</v>
      </c>
      <c r="B8" s="30"/>
      <c r="C8" s="30"/>
      <c r="D8" s="57"/>
      <c r="E8" s="58"/>
      <c r="F8" s="57"/>
      <c r="G8" s="57"/>
    </row>
    <row r="9" spans="1:9" x14ac:dyDescent="0.5">
      <c r="A9" s="120">
        <v>7</v>
      </c>
      <c r="B9" s="30"/>
      <c r="C9" s="30"/>
      <c r="D9" s="57"/>
      <c r="E9" s="58"/>
      <c r="F9" s="57"/>
      <c r="G9" s="57"/>
    </row>
    <row r="10" spans="1:9" x14ac:dyDescent="0.5">
      <c r="A10" s="120">
        <v>8</v>
      </c>
      <c r="B10" s="30"/>
      <c r="C10" s="30"/>
      <c r="D10" s="57"/>
      <c r="E10" s="58"/>
      <c r="F10" s="57"/>
      <c r="G10" s="57"/>
    </row>
    <row r="11" spans="1:9" x14ac:dyDescent="0.5">
      <c r="A11" s="120">
        <v>9</v>
      </c>
      <c r="B11" s="30"/>
      <c r="C11" s="30"/>
      <c r="D11" s="57"/>
      <c r="E11" s="58"/>
      <c r="F11" s="57"/>
      <c r="G11" s="57"/>
    </row>
    <row r="12" spans="1:9" x14ac:dyDescent="0.5">
      <c r="A12" s="120">
        <v>10</v>
      </c>
      <c r="B12" s="30"/>
      <c r="C12" s="30"/>
      <c r="D12" s="57"/>
      <c r="E12" s="58"/>
      <c r="F12" s="57"/>
      <c r="G12" s="57"/>
    </row>
    <row r="13" spans="1:9" x14ac:dyDescent="0.5">
      <c r="A13" s="120">
        <v>11</v>
      </c>
      <c r="B13" s="30"/>
      <c r="C13" s="30"/>
      <c r="D13" s="57"/>
      <c r="E13" s="58"/>
      <c r="F13" s="57"/>
      <c r="G13" s="57"/>
    </row>
    <row r="14" spans="1:9" x14ac:dyDescent="0.5">
      <c r="A14" s="120">
        <v>12</v>
      </c>
      <c r="B14" s="30"/>
      <c r="C14" s="30"/>
      <c r="D14" s="57"/>
      <c r="E14" s="58"/>
      <c r="F14" s="57"/>
      <c r="G14" s="57"/>
    </row>
    <row r="15" spans="1:9" x14ac:dyDescent="0.5">
      <c r="A15" s="120">
        <v>13</v>
      </c>
      <c r="B15" s="30"/>
      <c r="C15" s="30"/>
      <c r="D15" s="57"/>
      <c r="E15" s="58"/>
      <c r="F15" s="57"/>
      <c r="G15" s="57"/>
    </row>
    <row r="16" spans="1:9" x14ac:dyDescent="0.5">
      <c r="A16" s="120">
        <v>14</v>
      </c>
      <c r="B16" s="30"/>
      <c r="C16" s="30"/>
      <c r="D16" s="57"/>
      <c r="E16" s="58"/>
      <c r="F16" s="57"/>
      <c r="G16" s="57"/>
    </row>
    <row r="17" spans="1:7" x14ac:dyDescent="0.5">
      <c r="A17" s="120">
        <v>15</v>
      </c>
      <c r="B17" s="30"/>
      <c r="C17" s="30"/>
      <c r="D17" s="57"/>
      <c r="E17" s="58"/>
      <c r="F17" s="57"/>
      <c r="G17" s="57"/>
    </row>
    <row r="18" spans="1:7" x14ac:dyDescent="0.5">
      <c r="A18" s="120">
        <v>16</v>
      </c>
      <c r="B18" s="30"/>
      <c r="C18" s="30"/>
      <c r="D18" s="57"/>
      <c r="E18" s="58"/>
      <c r="F18" s="57"/>
      <c r="G18" s="57"/>
    </row>
    <row r="19" spans="1:7" x14ac:dyDescent="0.5">
      <c r="A19" s="120">
        <v>17</v>
      </c>
      <c r="B19" s="30"/>
      <c r="C19" s="30"/>
      <c r="D19" s="57"/>
      <c r="E19" s="58"/>
      <c r="F19" s="57"/>
      <c r="G19" s="57"/>
    </row>
    <row r="20" spans="1:7" x14ac:dyDescent="0.5">
      <c r="A20" s="120">
        <v>18</v>
      </c>
      <c r="B20" s="30"/>
      <c r="C20" s="30"/>
      <c r="D20" s="57"/>
      <c r="E20" s="58"/>
      <c r="F20" s="57"/>
      <c r="G20" s="57"/>
    </row>
    <row r="21" spans="1:7" x14ac:dyDescent="0.5">
      <c r="A21" s="120">
        <v>19</v>
      </c>
      <c r="B21" s="30"/>
      <c r="C21" s="30"/>
      <c r="D21" s="57"/>
      <c r="E21" s="58"/>
      <c r="F21" s="57"/>
      <c r="G21" s="57"/>
    </row>
    <row r="22" spans="1:7" x14ac:dyDescent="0.5">
      <c r="A22" s="120">
        <v>20</v>
      </c>
      <c r="B22" s="30"/>
      <c r="C22" s="30"/>
      <c r="D22" s="57"/>
      <c r="E22" s="58"/>
      <c r="F22" s="57"/>
      <c r="G22" s="57"/>
    </row>
    <row r="23" spans="1:7" x14ac:dyDescent="0.5">
      <c r="A23" s="120">
        <v>21</v>
      </c>
      <c r="B23" s="30"/>
      <c r="C23" s="30"/>
      <c r="D23" s="57"/>
      <c r="E23" s="58"/>
      <c r="F23" s="57"/>
      <c r="G23" s="57"/>
    </row>
    <row r="24" spans="1:7" x14ac:dyDescent="0.5">
      <c r="A24" s="120">
        <v>22</v>
      </c>
      <c r="B24" s="30"/>
      <c r="C24" s="30"/>
      <c r="D24" s="57"/>
      <c r="E24" s="58"/>
      <c r="F24" s="57"/>
      <c r="G24" s="57"/>
    </row>
    <row r="25" spans="1:7" x14ac:dyDescent="0.5">
      <c r="A25" s="120">
        <v>23</v>
      </c>
      <c r="B25" s="30"/>
      <c r="C25" s="30"/>
      <c r="D25" s="57"/>
      <c r="E25" s="58"/>
      <c r="F25" s="57"/>
      <c r="G25" s="57"/>
    </row>
    <row r="26" spans="1:7" x14ac:dyDescent="0.5">
      <c r="A26" s="120">
        <v>24</v>
      </c>
      <c r="B26" s="30"/>
      <c r="C26" s="30"/>
      <c r="D26" s="57"/>
      <c r="E26" s="58"/>
      <c r="F26" s="57"/>
      <c r="G26" s="57"/>
    </row>
    <row r="27" spans="1:7" x14ac:dyDescent="0.5">
      <c r="A27" s="120">
        <v>25</v>
      </c>
      <c r="B27" s="30"/>
      <c r="C27" s="30"/>
      <c r="D27" s="57"/>
      <c r="E27" s="58"/>
      <c r="F27" s="57"/>
      <c r="G27" s="57"/>
    </row>
    <row r="28" spans="1:7" x14ac:dyDescent="0.5">
      <c r="A28" s="120">
        <v>26</v>
      </c>
      <c r="B28" s="30"/>
      <c r="C28" s="30"/>
      <c r="D28" s="57"/>
      <c r="E28" s="58"/>
      <c r="F28" s="57"/>
      <c r="G28" s="57"/>
    </row>
    <row r="29" spans="1:7" x14ac:dyDescent="0.5">
      <c r="A29" s="120">
        <v>27</v>
      </c>
      <c r="B29" s="30"/>
      <c r="C29" s="30"/>
      <c r="D29" s="57"/>
      <c r="E29" s="58"/>
      <c r="F29" s="57"/>
      <c r="G29" s="57"/>
    </row>
    <row r="30" spans="1:7" x14ac:dyDescent="0.5">
      <c r="A30" s="120">
        <v>28</v>
      </c>
      <c r="B30" s="30"/>
      <c r="C30" s="30"/>
      <c r="D30" s="57"/>
      <c r="E30" s="58"/>
      <c r="F30" s="57"/>
      <c r="G30" s="57"/>
    </row>
    <row r="31" spans="1:7" x14ac:dyDescent="0.5">
      <c r="A31" s="120">
        <v>29</v>
      </c>
      <c r="B31" s="30"/>
      <c r="C31" s="30"/>
      <c r="D31" s="57"/>
      <c r="E31" s="58"/>
      <c r="F31" s="57"/>
      <c r="G31" s="57"/>
    </row>
    <row r="32" spans="1:7" x14ac:dyDescent="0.5">
      <c r="A32" s="120">
        <v>30</v>
      </c>
      <c r="B32" s="30"/>
      <c r="C32" s="30"/>
      <c r="D32" s="57"/>
      <c r="E32" s="58"/>
      <c r="F32" s="57"/>
      <c r="G32" s="57"/>
    </row>
  </sheetData>
  <phoneticPr fontId="1"/>
  <dataValidations count="2">
    <dataValidation type="list" allowBlank="1" showInputMessage="1" showErrorMessage="1" sqref="G3:G32" xr:uid="{00000000-0002-0000-0200-000000000000}">
      <formula1>"〇,なし"</formula1>
    </dataValidation>
    <dataValidation type="list" allowBlank="1" showInputMessage="1" showErrorMessage="1" sqref="F2:F32" xr:uid="{00000000-0002-0000-0200-000001000000}">
      <formula1>"初,無"</formula1>
    </dataValidation>
  </dataValidations>
  <pageMargins left="0.11811023622047245" right="0.15748031496062992" top="0.31496062992125984" bottom="0.27559055118110237" header="0.31496062992125984" footer="0.3149606299212598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0000"/>
    <pageSetUpPr fitToPage="1"/>
  </sheetPr>
  <dimension ref="A1:R38"/>
  <sheetViews>
    <sheetView zoomScale="80" zoomScaleNormal="80" workbookViewId="0">
      <selection activeCell="F13" sqref="F13:F14"/>
    </sheetView>
  </sheetViews>
  <sheetFormatPr defaultColWidth="8.75" defaultRowHeight="18.75" x14ac:dyDescent="0.4"/>
  <cols>
    <col min="1" max="2" width="26.5" style="2" customWidth="1"/>
    <col min="3" max="3" width="7.75" style="2" customWidth="1"/>
    <col min="4" max="4" width="3.625" style="2" customWidth="1"/>
    <col min="5" max="6" width="11.75" style="2" customWidth="1"/>
    <col min="7" max="9" width="12.75" style="2" customWidth="1"/>
    <col min="10" max="10" width="11.75" style="2" customWidth="1"/>
    <col min="11" max="13" width="11.25" style="2" customWidth="1"/>
    <col min="14" max="14" width="3.625" style="2" customWidth="1"/>
    <col min="15" max="16384" width="8.75" style="2"/>
  </cols>
  <sheetData>
    <row r="1" spans="1:18" s="1" customFormat="1" ht="30" x14ac:dyDescent="0.4">
      <c r="D1" s="6"/>
      <c r="E1" s="213" t="s">
        <v>32</v>
      </c>
      <c r="F1" s="213"/>
      <c r="G1" s="11" t="s">
        <v>27</v>
      </c>
      <c r="H1" s="11">
        <f>出場校データ!D41</f>
        <v>0</v>
      </c>
      <c r="I1" s="11" t="s">
        <v>26</v>
      </c>
      <c r="J1" s="11">
        <f>出場校データ!D42</f>
        <v>0</v>
      </c>
      <c r="K1" s="11" t="s">
        <v>25</v>
      </c>
      <c r="L1" s="11">
        <f>出場校データ!D43</f>
        <v>0</v>
      </c>
      <c r="M1" s="11" t="s">
        <v>24</v>
      </c>
      <c r="N1" s="6"/>
      <c r="Q1" s="2"/>
      <c r="R1" s="3"/>
    </row>
    <row r="2" spans="1:18" ht="41.65" customHeight="1" x14ac:dyDescent="0.4">
      <c r="D2" s="5"/>
      <c r="E2" s="5"/>
      <c r="F2" s="5"/>
      <c r="G2" s="5"/>
      <c r="H2" s="5"/>
      <c r="I2" s="5"/>
      <c r="J2" s="5"/>
      <c r="K2" s="218" t="str">
        <f>CONCATENATE(G1,"　",H1,I1,"　",J1,K1,"　",L1,M1)</f>
        <v>令和　0年　0月　0日</v>
      </c>
      <c r="L2" s="218"/>
      <c r="M2" s="218"/>
      <c r="N2" s="5"/>
    </row>
    <row r="3" spans="1:18" s="3" customFormat="1" ht="31.15" customHeight="1" x14ac:dyDescent="0.4">
      <c r="A3" s="128" t="s">
        <v>123</v>
      </c>
      <c r="D3" s="13"/>
      <c r="E3" s="6" t="s">
        <v>21</v>
      </c>
      <c r="F3" s="12">
        <f>メニュー!D1+34</f>
        <v>42</v>
      </c>
      <c r="G3" s="8" t="s">
        <v>105</v>
      </c>
      <c r="H3" s="225" t="str">
        <f>メニュー!F2</f>
        <v>中国中学校柔道選手権大会</v>
      </c>
      <c r="I3" s="225"/>
      <c r="J3" s="225"/>
      <c r="K3" s="117" t="s">
        <v>108</v>
      </c>
      <c r="L3" s="7" t="s">
        <v>33</v>
      </c>
      <c r="M3" s="8" t="s">
        <v>22</v>
      </c>
      <c r="N3" s="13"/>
      <c r="Q3" s="2"/>
      <c r="R3" s="2"/>
    </row>
    <row r="4" spans="1:18" ht="31.15" customHeight="1" x14ac:dyDescent="0.4">
      <c r="D4" s="5"/>
      <c r="E4" s="176" t="s">
        <v>9</v>
      </c>
      <c r="F4" s="176"/>
      <c r="G4" s="184">
        <f>出場校データ!D4</f>
        <v>0</v>
      </c>
      <c r="H4" s="184"/>
      <c r="I4" s="184"/>
      <c r="J4" s="182" t="s">
        <v>149</v>
      </c>
      <c r="K4" s="179">
        <f>出場校データ!D5</f>
        <v>0</v>
      </c>
      <c r="L4" s="179"/>
      <c r="M4" s="179"/>
      <c r="N4" s="5"/>
    </row>
    <row r="5" spans="1:18" ht="31.15" customHeight="1" x14ac:dyDescent="0.4">
      <c r="D5" s="5"/>
      <c r="E5" s="189" t="s">
        <v>128</v>
      </c>
      <c r="F5" s="189"/>
      <c r="G5" s="199">
        <f>出場校データ!D3</f>
        <v>0</v>
      </c>
      <c r="H5" s="199"/>
      <c r="I5" s="199"/>
      <c r="J5" s="183"/>
      <c r="K5" s="179"/>
      <c r="L5" s="179"/>
      <c r="M5" s="179"/>
      <c r="N5" s="5"/>
    </row>
    <row r="6" spans="1:18" ht="34.5" customHeight="1" x14ac:dyDescent="0.4">
      <c r="D6" s="5"/>
      <c r="E6" s="182" t="s">
        <v>134</v>
      </c>
      <c r="F6" s="183"/>
      <c r="G6" s="179">
        <f>出場校データ!D6</f>
        <v>0</v>
      </c>
      <c r="H6" s="179"/>
      <c r="I6" s="179"/>
      <c r="J6" s="179"/>
      <c r="K6" s="179"/>
      <c r="L6" s="179"/>
      <c r="M6" s="179"/>
      <c r="N6" s="5"/>
    </row>
    <row r="7" spans="1:18" ht="31.15" customHeight="1" x14ac:dyDescent="0.4">
      <c r="D7" s="5"/>
      <c r="E7" s="17" t="s">
        <v>16</v>
      </c>
      <c r="F7" s="9" t="s">
        <v>20</v>
      </c>
      <c r="G7" s="27">
        <f>出場校データ!D7</f>
        <v>0</v>
      </c>
      <c r="H7" s="187" t="str">
        <f>CONCATENATE(出場校データ!D2,出場校データ!D8)</f>
        <v/>
      </c>
      <c r="I7" s="187"/>
      <c r="J7" s="187"/>
      <c r="K7" s="187"/>
      <c r="L7" s="187"/>
      <c r="M7" s="188"/>
      <c r="N7" s="5"/>
    </row>
    <row r="8" spans="1:18" ht="31.15" customHeight="1" x14ac:dyDescent="0.4">
      <c r="D8" s="5"/>
      <c r="E8" s="16" t="s">
        <v>15</v>
      </c>
      <c r="F8" s="180">
        <f>出場校データ!D9</f>
        <v>0</v>
      </c>
      <c r="G8" s="181"/>
      <c r="H8" s="181"/>
      <c r="I8" s="16" t="s">
        <v>19</v>
      </c>
      <c r="J8" s="219">
        <f>出場校データ!D10</f>
        <v>0</v>
      </c>
      <c r="K8" s="220"/>
      <c r="L8" s="220"/>
      <c r="M8" s="220"/>
      <c r="N8" s="5"/>
    </row>
    <row r="9" spans="1:18" ht="31.15" customHeight="1" x14ac:dyDescent="0.4">
      <c r="D9" s="5"/>
      <c r="E9" s="16" t="s">
        <v>45</v>
      </c>
      <c r="F9" s="178">
        <f>出場校データ!D19</f>
        <v>0</v>
      </c>
      <c r="G9" s="179"/>
      <c r="H9" s="179"/>
      <c r="I9" s="16" t="s">
        <v>17</v>
      </c>
      <c r="J9" s="178">
        <f>出場校データ!D20</f>
        <v>0</v>
      </c>
      <c r="K9" s="179"/>
      <c r="L9" s="179"/>
      <c r="M9" s="179"/>
      <c r="N9" s="5"/>
    </row>
    <row r="10" spans="1:18" ht="31.15" customHeight="1" x14ac:dyDescent="0.4">
      <c r="D10" s="5"/>
      <c r="E10" s="16"/>
      <c r="F10" s="178">
        <f>出場校データ!D21</f>
        <v>0</v>
      </c>
      <c r="G10" s="179"/>
      <c r="H10" s="179"/>
      <c r="I10" s="16" t="s">
        <v>18</v>
      </c>
      <c r="J10" s="178">
        <f>出場校データ!D22</f>
        <v>0</v>
      </c>
      <c r="K10" s="179"/>
      <c r="L10" s="179"/>
      <c r="M10" s="179"/>
      <c r="N10" s="5"/>
    </row>
    <row r="11" spans="1:18" ht="31.15" customHeight="1" x14ac:dyDescent="0.4">
      <c r="D11" s="5"/>
      <c r="E11" s="16" t="s">
        <v>13</v>
      </c>
      <c r="F11" s="178">
        <f>出場校データ!D23</f>
        <v>0</v>
      </c>
      <c r="G11" s="179"/>
      <c r="H11" s="179"/>
      <c r="I11" s="16" t="s">
        <v>17</v>
      </c>
      <c r="J11" s="178">
        <f>出場校データ!D24</f>
        <v>0</v>
      </c>
      <c r="K11" s="179"/>
      <c r="L11" s="179"/>
      <c r="M11" s="179"/>
      <c r="N11" s="5"/>
    </row>
    <row r="12" spans="1:18" ht="18" customHeight="1" x14ac:dyDescent="0.4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8" ht="23.25" customHeight="1" x14ac:dyDescent="0.4">
      <c r="D13" s="5"/>
      <c r="E13" s="185" t="s">
        <v>12</v>
      </c>
      <c r="F13" s="177">
        <f>出場校データ!D25</f>
        <v>0</v>
      </c>
      <c r="G13" s="5"/>
      <c r="H13" s="5"/>
      <c r="I13" s="5"/>
      <c r="J13" s="5"/>
      <c r="K13" s="5"/>
      <c r="L13" s="5"/>
      <c r="M13" s="5"/>
      <c r="N13" s="5"/>
    </row>
    <row r="14" spans="1:18" ht="23.25" customHeight="1" x14ac:dyDescent="0.4">
      <c r="D14" s="5"/>
      <c r="E14" s="186"/>
      <c r="F14" s="177"/>
      <c r="G14" s="5"/>
      <c r="H14" s="5"/>
      <c r="I14" s="5"/>
      <c r="J14" s="5"/>
      <c r="K14" s="5"/>
      <c r="L14" s="5"/>
      <c r="M14" s="5"/>
      <c r="N14" s="5"/>
    </row>
    <row r="15" spans="1:18" ht="18" customHeight="1" x14ac:dyDescent="0.4">
      <c r="A15" s="221" t="s">
        <v>97</v>
      </c>
      <c r="B15" s="221"/>
      <c r="C15" s="13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8" ht="24" customHeight="1" x14ac:dyDescent="0.4">
      <c r="A16" s="221"/>
      <c r="B16" s="221"/>
      <c r="C16" s="131"/>
      <c r="D16" s="5"/>
      <c r="E16" s="185" t="s">
        <v>76</v>
      </c>
      <c r="F16" s="197" t="s">
        <v>8</v>
      </c>
      <c r="G16" s="206" t="s">
        <v>9</v>
      </c>
      <c r="H16" s="207"/>
      <c r="I16" s="207"/>
      <c r="J16" s="208"/>
      <c r="K16" s="186" t="s">
        <v>10</v>
      </c>
      <c r="L16" s="186" t="s">
        <v>11</v>
      </c>
      <c r="M16" s="186" t="s">
        <v>49</v>
      </c>
      <c r="N16" s="5"/>
    </row>
    <row r="17" spans="1:14" ht="24" customHeight="1" x14ac:dyDescent="0.4">
      <c r="A17" s="221"/>
      <c r="B17" s="221"/>
      <c r="C17" s="131"/>
      <c r="D17" s="5"/>
      <c r="E17" s="186"/>
      <c r="F17" s="197"/>
      <c r="G17" s="203" t="s">
        <v>95</v>
      </c>
      <c r="H17" s="204"/>
      <c r="I17" s="204"/>
      <c r="J17" s="205"/>
      <c r="K17" s="186"/>
      <c r="L17" s="186"/>
      <c r="M17" s="186"/>
      <c r="N17" s="5"/>
    </row>
    <row r="18" spans="1:14" ht="24" customHeight="1" x14ac:dyDescent="0.4">
      <c r="A18" s="223" t="s">
        <v>1</v>
      </c>
      <c r="B18" s="224">
        <v>100</v>
      </c>
      <c r="C18" s="130"/>
      <c r="D18" s="5"/>
      <c r="E18" s="186" t="s">
        <v>1</v>
      </c>
      <c r="F18" s="195">
        <f>VLOOKUP(B18,出場選手データ!$1:$1048576,7)</f>
        <v>0</v>
      </c>
      <c r="G18" s="200">
        <f>VLOOKUP(B18,出場選手データ!$1:$1048576,3)</f>
        <v>0</v>
      </c>
      <c r="H18" s="201"/>
      <c r="I18" s="201"/>
      <c r="J18" s="202"/>
      <c r="K18" s="226">
        <f>VLOOKUP(B18,出場選手データ!$1:$1048576,4)</f>
        <v>0</v>
      </c>
      <c r="L18" s="193">
        <f>VLOOKUP(B18,出場選手データ!$1:$1048576,5)</f>
        <v>0</v>
      </c>
      <c r="M18" s="198">
        <f>VLOOKUP(B18,出場選手データ!$1:$1048576,6)</f>
        <v>0</v>
      </c>
      <c r="N18" s="5"/>
    </row>
    <row r="19" spans="1:14" ht="24" customHeight="1" x14ac:dyDescent="0.4">
      <c r="A19" s="223"/>
      <c r="B19" s="222"/>
      <c r="C19" s="130"/>
      <c r="D19" s="5"/>
      <c r="E19" s="186"/>
      <c r="F19" s="195"/>
      <c r="G19" s="190">
        <f>VLOOKUP(B18,出場選手データ!$1:$1048576,2)</f>
        <v>0</v>
      </c>
      <c r="H19" s="191"/>
      <c r="I19" s="191"/>
      <c r="J19" s="192"/>
      <c r="K19" s="227"/>
      <c r="L19" s="194"/>
      <c r="M19" s="199"/>
      <c r="N19" s="5"/>
    </row>
    <row r="20" spans="1:14" ht="24" customHeight="1" x14ac:dyDescent="0.4">
      <c r="A20" s="223" t="s">
        <v>3</v>
      </c>
      <c r="B20" s="222">
        <v>100</v>
      </c>
      <c r="C20" s="130"/>
      <c r="D20" s="5"/>
      <c r="E20" s="186" t="s">
        <v>3</v>
      </c>
      <c r="F20" s="195">
        <f>VLOOKUP(B20,出場選手データ!$1:$1048576,7)</f>
        <v>0</v>
      </c>
      <c r="G20" s="200">
        <f>VLOOKUP(B20,出場選手データ!$1:$1048576,3)</f>
        <v>0</v>
      </c>
      <c r="H20" s="201"/>
      <c r="I20" s="201"/>
      <c r="J20" s="202"/>
      <c r="K20" s="226">
        <f>VLOOKUP(B20,出場選手データ!$1:$1048576,4)</f>
        <v>0</v>
      </c>
      <c r="L20" s="193">
        <f>VLOOKUP(B20,出場選手データ!$1:$1048576,5)</f>
        <v>0</v>
      </c>
      <c r="M20" s="198">
        <f>VLOOKUP(B20,出場選手データ!$1:$1048576,6)</f>
        <v>0</v>
      </c>
      <c r="N20" s="5"/>
    </row>
    <row r="21" spans="1:14" ht="24" customHeight="1" x14ac:dyDescent="0.4">
      <c r="A21" s="223"/>
      <c r="B21" s="222"/>
      <c r="C21" s="130"/>
      <c r="D21" s="5"/>
      <c r="E21" s="186"/>
      <c r="F21" s="195"/>
      <c r="G21" s="190">
        <f>VLOOKUP(B20,出場選手データ!$1:$1048576,2)</f>
        <v>0</v>
      </c>
      <c r="H21" s="191"/>
      <c r="I21" s="191"/>
      <c r="J21" s="192"/>
      <c r="K21" s="227"/>
      <c r="L21" s="194"/>
      <c r="M21" s="199"/>
      <c r="N21" s="5"/>
    </row>
    <row r="22" spans="1:14" ht="24" customHeight="1" x14ac:dyDescent="0.4">
      <c r="A22" s="223" t="s">
        <v>5</v>
      </c>
      <c r="B22" s="222">
        <v>100</v>
      </c>
      <c r="C22" s="130"/>
      <c r="D22" s="5"/>
      <c r="E22" s="186" t="s">
        <v>5</v>
      </c>
      <c r="F22" s="195">
        <f>VLOOKUP(B22,出場選手データ!$1:$1048576,7)</f>
        <v>0</v>
      </c>
      <c r="G22" s="200">
        <f>VLOOKUP(B22,出場選手データ!$1:$1048576,3)</f>
        <v>0</v>
      </c>
      <c r="H22" s="201"/>
      <c r="I22" s="201"/>
      <c r="J22" s="202"/>
      <c r="K22" s="226">
        <f>VLOOKUP(B22,出場選手データ!$1:$1048576,4)</f>
        <v>0</v>
      </c>
      <c r="L22" s="193">
        <f>VLOOKUP(B22,出場選手データ!$1:$1048576,5)</f>
        <v>0</v>
      </c>
      <c r="M22" s="198">
        <f>VLOOKUP(B22,出場選手データ!$1:$1048576,6)</f>
        <v>0</v>
      </c>
      <c r="N22" s="5"/>
    </row>
    <row r="23" spans="1:14" ht="24" customHeight="1" x14ac:dyDescent="0.4">
      <c r="A23" s="223"/>
      <c r="B23" s="222"/>
      <c r="C23" s="130"/>
      <c r="D23" s="5"/>
      <c r="E23" s="186"/>
      <c r="F23" s="195"/>
      <c r="G23" s="190">
        <f>VLOOKUP(B22,出場選手データ!$1:$1048576,2)</f>
        <v>0</v>
      </c>
      <c r="H23" s="191"/>
      <c r="I23" s="191"/>
      <c r="J23" s="192"/>
      <c r="K23" s="227"/>
      <c r="L23" s="194"/>
      <c r="M23" s="199"/>
      <c r="N23" s="5"/>
    </row>
    <row r="24" spans="1:14" ht="24" customHeight="1" x14ac:dyDescent="0.4">
      <c r="A24" s="223" t="s">
        <v>6</v>
      </c>
      <c r="B24" s="222">
        <v>100</v>
      </c>
      <c r="C24" s="130"/>
      <c r="D24" s="5"/>
      <c r="E24" s="186" t="s">
        <v>6</v>
      </c>
      <c r="F24" s="195">
        <f>VLOOKUP(B24,出場選手データ!$1:$1048576,7)</f>
        <v>0</v>
      </c>
      <c r="G24" s="200">
        <f>VLOOKUP(B24,出場選手データ!$1:$1048576,3)</f>
        <v>0</v>
      </c>
      <c r="H24" s="201"/>
      <c r="I24" s="201"/>
      <c r="J24" s="202"/>
      <c r="K24" s="226">
        <f>VLOOKUP(B24,出場選手データ!$1:$1048576,4)</f>
        <v>0</v>
      </c>
      <c r="L24" s="193">
        <f>VLOOKUP(B24,出場選手データ!$1:$1048576,5)</f>
        <v>0</v>
      </c>
      <c r="M24" s="198">
        <f>VLOOKUP(B24,出場選手データ!$1:$1048576,6)</f>
        <v>0</v>
      </c>
      <c r="N24" s="5"/>
    </row>
    <row r="25" spans="1:14" ht="24" customHeight="1" x14ac:dyDescent="0.4">
      <c r="A25" s="223"/>
      <c r="B25" s="222"/>
      <c r="C25" s="130"/>
      <c r="D25" s="5"/>
      <c r="E25" s="186"/>
      <c r="F25" s="195"/>
      <c r="G25" s="190">
        <f>VLOOKUP(B24,出場選手データ!$1:$1048576,2)</f>
        <v>0</v>
      </c>
      <c r="H25" s="191"/>
      <c r="I25" s="191"/>
      <c r="J25" s="192"/>
      <c r="K25" s="227"/>
      <c r="L25" s="194"/>
      <c r="M25" s="199"/>
      <c r="N25" s="5"/>
    </row>
    <row r="26" spans="1:14" ht="24" customHeight="1" x14ac:dyDescent="0.4">
      <c r="A26" s="223" t="s">
        <v>7</v>
      </c>
      <c r="B26" s="222">
        <v>100</v>
      </c>
      <c r="C26" s="130"/>
      <c r="D26" s="5"/>
      <c r="E26" s="186" t="s">
        <v>7</v>
      </c>
      <c r="F26" s="195">
        <f>VLOOKUP(B26,出場選手データ!$1:$1048576,7)</f>
        <v>0</v>
      </c>
      <c r="G26" s="200">
        <f>VLOOKUP(B26,出場選手データ!$1:$1048576,3)</f>
        <v>0</v>
      </c>
      <c r="H26" s="201"/>
      <c r="I26" s="201"/>
      <c r="J26" s="202"/>
      <c r="K26" s="226">
        <f>VLOOKUP(B26,出場選手データ!$1:$1048576,4)</f>
        <v>0</v>
      </c>
      <c r="L26" s="193">
        <f>VLOOKUP(B26,出場選手データ!$1:$1048576,5)</f>
        <v>0</v>
      </c>
      <c r="M26" s="198">
        <f>VLOOKUP(B26,出場選手データ!$1:$1048576,6)</f>
        <v>0</v>
      </c>
      <c r="N26" s="5"/>
    </row>
    <row r="27" spans="1:14" ht="24" customHeight="1" x14ac:dyDescent="0.4">
      <c r="A27" s="223"/>
      <c r="B27" s="222"/>
      <c r="C27" s="130"/>
      <c r="D27" s="5"/>
      <c r="E27" s="186"/>
      <c r="F27" s="195"/>
      <c r="G27" s="190">
        <f>VLOOKUP(B26,出場選手データ!$1:$1048576,2)</f>
        <v>0</v>
      </c>
      <c r="H27" s="191"/>
      <c r="I27" s="191"/>
      <c r="J27" s="192"/>
      <c r="K27" s="227"/>
      <c r="L27" s="194"/>
      <c r="M27" s="199"/>
      <c r="N27" s="5"/>
    </row>
    <row r="28" spans="1:14" x14ac:dyDescent="0.4"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9.5" x14ac:dyDescent="0.4">
      <c r="D29" s="5"/>
      <c r="E29" s="214"/>
      <c r="F29" s="214"/>
      <c r="G29" s="214"/>
      <c r="H29" s="214"/>
      <c r="I29" s="214"/>
      <c r="J29" s="214"/>
      <c r="K29" s="214"/>
      <c r="L29" s="214"/>
      <c r="M29" s="214"/>
      <c r="N29" s="5"/>
    </row>
    <row r="30" spans="1:14" ht="19.5" x14ac:dyDescent="0.4">
      <c r="D30" s="5"/>
      <c r="E30" s="214"/>
      <c r="F30" s="214"/>
      <c r="G30" s="214"/>
      <c r="H30" s="214"/>
      <c r="I30" s="214"/>
      <c r="J30" s="214"/>
      <c r="K30" s="214"/>
      <c r="L30" s="214"/>
      <c r="M30" s="214"/>
      <c r="N30" s="5"/>
    </row>
    <row r="31" spans="1:14" ht="19.5" x14ac:dyDescent="0.4">
      <c r="D31" s="5"/>
      <c r="E31" s="214"/>
      <c r="F31" s="214"/>
      <c r="G31" s="214"/>
      <c r="H31" s="214"/>
      <c r="I31" s="214"/>
      <c r="J31" s="214"/>
      <c r="K31" s="214"/>
      <c r="L31" s="214"/>
      <c r="M31" s="214"/>
      <c r="N31" s="5"/>
    </row>
    <row r="32" spans="1:14" x14ac:dyDescent="0.4"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4:18" ht="24" x14ac:dyDescent="0.4">
      <c r="D33" s="5"/>
      <c r="E33" s="215" t="s">
        <v>28</v>
      </c>
      <c r="F33" s="216"/>
      <c r="G33" s="216"/>
      <c r="H33" s="216"/>
      <c r="I33" s="216"/>
      <c r="J33" s="216"/>
      <c r="K33" s="216"/>
      <c r="L33" s="216"/>
      <c r="M33" s="217"/>
      <c r="N33" s="5"/>
      <c r="Q33" s="4"/>
      <c r="R33" s="4"/>
    </row>
    <row r="34" spans="4:18" x14ac:dyDescent="0.4"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4:18" s="4" customFormat="1" ht="30" x14ac:dyDescent="0.4">
      <c r="D35" s="10"/>
      <c r="E35" s="211" t="s">
        <v>34</v>
      </c>
      <c r="F35" s="211"/>
      <c r="G35" s="211"/>
      <c r="H35" s="12">
        <f>出場校データ!D2</f>
        <v>0</v>
      </c>
      <c r="I35" s="13"/>
      <c r="J35" s="212">
        <f>G6</f>
        <v>0</v>
      </c>
      <c r="K35" s="212"/>
      <c r="L35" s="196" t="s">
        <v>133</v>
      </c>
      <c r="M35" s="196"/>
      <c r="N35" s="10"/>
      <c r="Q35" s="2"/>
      <c r="R35" s="2"/>
    </row>
    <row r="36" spans="4:18" ht="26.65" customHeight="1" x14ac:dyDescent="0.4">
      <c r="D36" s="5"/>
      <c r="E36" s="5"/>
      <c r="F36" s="5"/>
      <c r="G36" s="5"/>
      <c r="H36" s="5"/>
      <c r="I36" s="5"/>
      <c r="J36" s="185" t="s">
        <v>30</v>
      </c>
      <c r="K36" s="186"/>
      <c r="L36" s="186" t="s">
        <v>31</v>
      </c>
      <c r="M36" s="186"/>
      <c r="N36" s="5"/>
    </row>
    <row r="37" spans="4:18" ht="30" x14ac:dyDescent="0.4">
      <c r="D37" s="5"/>
      <c r="E37" s="5"/>
      <c r="F37" s="5"/>
      <c r="G37" s="5"/>
      <c r="H37" s="5"/>
      <c r="I37" s="5"/>
      <c r="J37" s="209">
        <f>出場校データ!D26</f>
        <v>0</v>
      </c>
      <c r="K37" s="209"/>
      <c r="L37" s="210">
        <f>J37*2000</f>
        <v>0</v>
      </c>
      <c r="M37" s="210"/>
      <c r="N37" s="5"/>
    </row>
    <row r="38" spans="4:18" x14ac:dyDescent="0.4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</sheetData>
  <sheetProtection sheet="1" objects="1" scenarios="1"/>
  <protectedRanges>
    <protectedRange sqref="B18:C27" name="範囲1"/>
  </protectedRanges>
  <mergeCells count="86">
    <mergeCell ref="H3:J3"/>
    <mergeCell ref="B26:B27"/>
    <mergeCell ref="K18:K19"/>
    <mergeCell ref="L18:L19"/>
    <mergeCell ref="M18:M19"/>
    <mergeCell ref="K20:K21"/>
    <mergeCell ref="L20:L21"/>
    <mergeCell ref="M20:M21"/>
    <mergeCell ref="K22:K23"/>
    <mergeCell ref="L22:L23"/>
    <mergeCell ref="M22:M23"/>
    <mergeCell ref="K24:K25"/>
    <mergeCell ref="L24:L25"/>
    <mergeCell ref="M24:M25"/>
    <mergeCell ref="K26:K27"/>
    <mergeCell ref="E16:E17"/>
    <mergeCell ref="E18:E19"/>
    <mergeCell ref="E20:E21"/>
    <mergeCell ref="E22:E23"/>
    <mergeCell ref="A26:A27"/>
    <mergeCell ref="B18:B19"/>
    <mergeCell ref="B20:B21"/>
    <mergeCell ref="B22:B23"/>
    <mergeCell ref="E24:E25"/>
    <mergeCell ref="E26:E27"/>
    <mergeCell ref="A15:B17"/>
    <mergeCell ref="B24:B25"/>
    <mergeCell ref="A18:A19"/>
    <mergeCell ref="A20:A21"/>
    <mergeCell ref="A22:A23"/>
    <mergeCell ref="A24:A25"/>
    <mergeCell ref="E1:F1"/>
    <mergeCell ref="E29:M29"/>
    <mergeCell ref="E30:M30"/>
    <mergeCell ref="E31:M31"/>
    <mergeCell ref="E33:M33"/>
    <mergeCell ref="G5:I5"/>
    <mergeCell ref="K2:M2"/>
    <mergeCell ref="J11:M11"/>
    <mergeCell ref="J8:M8"/>
    <mergeCell ref="M16:M17"/>
    <mergeCell ref="L16:L17"/>
    <mergeCell ref="K16:K17"/>
    <mergeCell ref="G21:J21"/>
    <mergeCell ref="G22:J22"/>
    <mergeCell ref="G23:J23"/>
    <mergeCell ref="G24:J24"/>
    <mergeCell ref="F26:F27"/>
    <mergeCell ref="L36:M36"/>
    <mergeCell ref="J37:K37"/>
    <mergeCell ref="L37:M37"/>
    <mergeCell ref="E35:G35"/>
    <mergeCell ref="J35:K35"/>
    <mergeCell ref="J36:K36"/>
    <mergeCell ref="G25:J25"/>
    <mergeCell ref="L26:L27"/>
    <mergeCell ref="F24:F25"/>
    <mergeCell ref="L35:M35"/>
    <mergeCell ref="F16:F17"/>
    <mergeCell ref="F18:F19"/>
    <mergeCell ref="F20:F21"/>
    <mergeCell ref="F22:F23"/>
    <mergeCell ref="M26:M27"/>
    <mergeCell ref="G27:J27"/>
    <mergeCell ref="G26:J26"/>
    <mergeCell ref="G19:J19"/>
    <mergeCell ref="G18:J18"/>
    <mergeCell ref="G17:J17"/>
    <mergeCell ref="G16:J16"/>
    <mergeCell ref="G20:J20"/>
    <mergeCell ref="E4:F4"/>
    <mergeCell ref="F13:F14"/>
    <mergeCell ref="F11:H11"/>
    <mergeCell ref="F8:H8"/>
    <mergeCell ref="F9:H9"/>
    <mergeCell ref="F10:H10"/>
    <mergeCell ref="G6:M6"/>
    <mergeCell ref="J4:J5"/>
    <mergeCell ref="K4:M5"/>
    <mergeCell ref="G4:I4"/>
    <mergeCell ref="J9:M9"/>
    <mergeCell ref="J10:M10"/>
    <mergeCell ref="E13:E14"/>
    <mergeCell ref="E6:F6"/>
    <mergeCell ref="H7:M7"/>
    <mergeCell ref="E5:F5"/>
  </mergeCells>
  <phoneticPr fontId="1"/>
  <conditionalFormatting sqref="L37:M37">
    <cfRule type="cellIs" dxfId="46" priority="20" operator="equal">
      <formula>0</formula>
    </cfRule>
  </conditionalFormatting>
  <conditionalFormatting sqref="G18:G27">
    <cfRule type="cellIs" dxfId="45" priority="15" operator="equal">
      <formula>0</formula>
    </cfRule>
  </conditionalFormatting>
  <conditionalFormatting sqref="F18:G27 K18:M27">
    <cfRule type="cellIs" dxfId="44" priority="14" operator="equal">
      <formula>0</formula>
    </cfRule>
  </conditionalFormatting>
  <conditionalFormatting sqref="F3">
    <cfRule type="cellIs" dxfId="43" priority="3" operator="equal">
      <formula>34</formula>
    </cfRule>
  </conditionalFormatting>
  <conditionalFormatting sqref="E1:M14">
    <cfRule type="cellIs" dxfId="42" priority="2" operator="equal">
      <formula>0</formula>
    </cfRule>
  </conditionalFormatting>
  <conditionalFormatting sqref="H35:K37">
    <cfRule type="cellIs" dxfId="41" priority="1" operator="equal">
      <formula>0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2060"/>
    <pageSetUpPr fitToPage="1"/>
  </sheetPr>
  <dimension ref="A1:R42"/>
  <sheetViews>
    <sheetView zoomScale="80" zoomScaleNormal="80" workbookViewId="0">
      <selection activeCell="A3" sqref="A3"/>
    </sheetView>
  </sheetViews>
  <sheetFormatPr defaultColWidth="8.75" defaultRowHeight="24" x14ac:dyDescent="0.4"/>
  <cols>
    <col min="1" max="1" width="26.5" style="2" customWidth="1"/>
    <col min="2" max="2" width="26.5" style="4" customWidth="1"/>
    <col min="3" max="3" width="7.75" style="4" customWidth="1"/>
    <col min="4" max="4" width="3.625" style="2" customWidth="1"/>
    <col min="5" max="6" width="11.75" style="2" customWidth="1"/>
    <col min="7" max="9" width="12.75" style="2" customWidth="1"/>
    <col min="10" max="10" width="11.75" style="2" customWidth="1"/>
    <col min="11" max="13" width="11.25" style="2" customWidth="1"/>
    <col min="14" max="14" width="3.625" style="2" customWidth="1"/>
    <col min="15" max="16384" width="8.75" style="2"/>
  </cols>
  <sheetData>
    <row r="1" spans="1:18" s="1" customFormat="1" ht="30" x14ac:dyDescent="0.4">
      <c r="B1" s="26"/>
      <c r="C1" s="26"/>
      <c r="D1" s="6"/>
      <c r="E1" s="213" t="s">
        <v>32</v>
      </c>
      <c r="F1" s="213"/>
      <c r="G1" s="11" t="s">
        <v>27</v>
      </c>
      <c r="H1" s="11">
        <f>出場校データ!D41</f>
        <v>0</v>
      </c>
      <c r="I1" s="11" t="s">
        <v>26</v>
      </c>
      <c r="J1" s="11">
        <f>出場校データ!D42</f>
        <v>0</v>
      </c>
      <c r="K1" s="11" t="s">
        <v>25</v>
      </c>
      <c r="L1" s="11">
        <f>出場校データ!D43</f>
        <v>0</v>
      </c>
      <c r="M1" s="11" t="s">
        <v>24</v>
      </c>
      <c r="N1" s="6"/>
    </row>
    <row r="2" spans="1:18" ht="41.65" customHeight="1" x14ac:dyDescent="0.4">
      <c r="D2" s="5"/>
      <c r="E2" s="5"/>
      <c r="F2" s="5"/>
      <c r="G2" s="5"/>
      <c r="H2" s="5"/>
      <c r="I2" s="5"/>
      <c r="J2" s="5"/>
      <c r="K2" s="218" t="str">
        <f>CONCATENATE(G1,"　",H1,I1,"　",J1,K1,"　",L1,M1)</f>
        <v>令和　0年　0月　0日</v>
      </c>
      <c r="L2" s="218"/>
      <c r="M2" s="218"/>
      <c r="N2" s="5"/>
      <c r="P2" s="1"/>
      <c r="Q2" s="1"/>
      <c r="R2" s="1"/>
    </row>
    <row r="3" spans="1:18" s="3" customFormat="1" ht="31.15" customHeight="1" x14ac:dyDescent="0.4">
      <c r="A3" s="128" t="s">
        <v>123</v>
      </c>
      <c r="B3" s="4"/>
      <c r="C3" s="4"/>
      <c r="D3" s="13"/>
      <c r="E3" s="6" t="s">
        <v>21</v>
      </c>
      <c r="F3" s="12">
        <f>メニュー!D1+34</f>
        <v>42</v>
      </c>
      <c r="G3" s="8" t="s">
        <v>105</v>
      </c>
      <c r="H3" s="225" t="str">
        <f>メニュー!F2</f>
        <v>中国中学校柔道選手権大会</v>
      </c>
      <c r="I3" s="225"/>
      <c r="J3" s="225"/>
      <c r="K3" s="117" t="s">
        <v>108</v>
      </c>
      <c r="L3" s="7" t="s">
        <v>23</v>
      </c>
      <c r="M3" s="8" t="s">
        <v>22</v>
      </c>
      <c r="N3" s="13"/>
      <c r="P3" s="1"/>
      <c r="Q3" s="1"/>
      <c r="R3" s="1"/>
    </row>
    <row r="4" spans="1:18" ht="31.15" customHeight="1" x14ac:dyDescent="0.4">
      <c r="D4" s="5"/>
      <c r="E4" s="176" t="s">
        <v>9</v>
      </c>
      <c r="F4" s="176"/>
      <c r="G4" s="184">
        <f>出場校データ!D4</f>
        <v>0</v>
      </c>
      <c r="H4" s="184"/>
      <c r="I4" s="184"/>
      <c r="J4" s="182" t="s">
        <v>149</v>
      </c>
      <c r="K4" s="179">
        <f>出場校データ!D5</f>
        <v>0</v>
      </c>
      <c r="L4" s="179"/>
      <c r="M4" s="179"/>
      <c r="N4" s="5"/>
      <c r="P4" s="1"/>
      <c r="Q4" s="1"/>
      <c r="R4" s="1"/>
    </row>
    <row r="5" spans="1:18" ht="31.15" customHeight="1" x14ac:dyDescent="0.4">
      <c r="D5" s="5"/>
      <c r="E5" s="189" t="s">
        <v>128</v>
      </c>
      <c r="F5" s="189"/>
      <c r="G5" s="199">
        <f>出場校データ!D3</f>
        <v>0</v>
      </c>
      <c r="H5" s="199"/>
      <c r="I5" s="199"/>
      <c r="J5" s="183"/>
      <c r="K5" s="179"/>
      <c r="L5" s="179"/>
      <c r="M5" s="179"/>
      <c r="N5" s="5"/>
    </row>
    <row r="6" spans="1:18" ht="34.5" customHeight="1" x14ac:dyDescent="0.4">
      <c r="D6" s="5"/>
      <c r="E6" s="182" t="s">
        <v>134</v>
      </c>
      <c r="F6" s="183"/>
      <c r="G6" s="179">
        <f>出場校データ!D6</f>
        <v>0</v>
      </c>
      <c r="H6" s="179"/>
      <c r="I6" s="179"/>
      <c r="J6" s="179"/>
      <c r="K6" s="179"/>
      <c r="L6" s="179"/>
      <c r="M6" s="179"/>
      <c r="N6" s="5"/>
    </row>
    <row r="7" spans="1:18" ht="31.15" customHeight="1" x14ac:dyDescent="0.4">
      <c r="D7" s="5"/>
      <c r="E7" s="17" t="s">
        <v>16</v>
      </c>
      <c r="F7" s="9" t="s">
        <v>20</v>
      </c>
      <c r="G7" s="27">
        <f>出場校データ!D7</f>
        <v>0</v>
      </c>
      <c r="H7" s="187" t="str">
        <f>CONCATENATE(出場校データ!D2,出場校データ!D8)</f>
        <v/>
      </c>
      <c r="I7" s="187"/>
      <c r="J7" s="187"/>
      <c r="K7" s="187"/>
      <c r="L7" s="187"/>
      <c r="M7" s="188"/>
      <c r="N7" s="5"/>
    </row>
    <row r="8" spans="1:18" ht="31.15" customHeight="1" x14ac:dyDescent="0.4">
      <c r="D8" s="5"/>
      <c r="E8" s="16" t="s">
        <v>15</v>
      </c>
      <c r="F8" s="180">
        <f>出場校データ!D9</f>
        <v>0</v>
      </c>
      <c r="G8" s="181"/>
      <c r="H8" s="181"/>
      <c r="I8" s="16" t="s">
        <v>19</v>
      </c>
      <c r="J8" s="219">
        <f>出場校データ!D10</f>
        <v>0</v>
      </c>
      <c r="K8" s="220"/>
      <c r="L8" s="220"/>
      <c r="M8" s="220"/>
      <c r="N8" s="5"/>
    </row>
    <row r="9" spans="1:18" ht="31.15" customHeight="1" x14ac:dyDescent="0.4">
      <c r="D9" s="5"/>
      <c r="E9" s="16" t="s">
        <v>45</v>
      </c>
      <c r="F9" s="219">
        <f>出場校データ!D11</f>
        <v>0</v>
      </c>
      <c r="G9" s="220"/>
      <c r="H9" s="220"/>
      <c r="I9" s="16" t="s">
        <v>17</v>
      </c>
      <c r="J9" s="220">
        <f>出場校データ!D12</f>
        <v>0</v>
      </c>
      <c r="K9" s="220"/>
      <c r="L9" s="220"/>
      <c r="M9" s="220"/>
      <c r="N9" s="5"/>
    </row>
    <row r="10" spans="1:18" ht="31.15" customHeight="1" x14ac:dyDescent="0.4">
      <c r="D10" s="5"/>
      <c r="E10" s="16"/>
      <c r="F10" s="219">
        <f>出場校データ!D13</f>
        <v>0</v>
      </c>
      <c r="G10" s="220"/>
      <c r="H10" s="220"/>
      <c r="I10" s="16" t="s">
        <v>18</v>
      </c>
      <c r="J10" s="219">
        <f>出場校データ!D14</f>
        <v>0</v>
      </c>
      <c r="K10" s="220"/>
      <c r="L10" s="220"/>
      <c r="M10" s="220"/>
      <c r="N10" s="5"/>
    </row>
    <row r="11" spans="1:18" ht="31.15" customHeight="1" x14ac:dyDescent="0.4">
      <c r="D11" s="5"/>
      <c r="E11" s="16" t="s">
        <v>13</v>
      </c>
      <c r="F11" s="220">
        <f>出場校データ!D15</f>
        <v>0</v>
      </c>
      <c r="G11" s="220"/>
      <c r="H11" s="220"/>
      <c r="I11" s="16" t="s">
        <v>17</v>
      </c>
      <c r="J11" s="220">
        <f>出場校データ!D16</f>
        <v>0</v>
      </c>
      <c r="K11" s="220"/>
      <c r="L11" s="220"/>
      <c r="M11" s="220"/>
      <c r="N11" s="5"/>
    </row>
    <row r="12" spans="1:18" ht="18" customHeight="1" x14ac:dyDescent="0.4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8" ht="23.25" customHeight="1" x14ac:dyDescent="0.4">
      <c r="D13" s="5"/>
      <c r="E13" s="185" t="s">
        <v>12</v>
      </c>
      <c r="F13" s="177">
        <f>出場校データ!D17</f>
        <v>0</v>
      </c>
      <c r="G13" s="5"/>
      <c r="H13" s="5"/>
      <c r="I13" s="5"/>
      <c r="J13" s="5"/>
      <c r="K13" s="5"/>
      <c r="L13" s="5"/>
      <c r="M13" s="5"/>
      <c r="N13" s="5"/>
    </row>
    <row r="14" spans="1:18" ht="23.25" customHeight="1" x14ac:dyDescent="0.4">
      <c r="D14" s="5"/>
      <c r="E14" s="186"/>
      <c r="F14" s="177"/>
      <c r="G14" s="5"/>
      <c r="H14" s="5"/>
      <c r="I14" s="5"/>
      <c r="J14" s="5"/>
      <c r="K14" s="5"/>
      <c r="L14" s="5"/>
      <c r="M14" s="5"/>
      <c r="N14" s="5"/>
    </row>
    <row r="15" spans="1:18" ht="18" customHeight="1" x14ac:dyDescent="0.4">
      <c r="A15" s="221" t="s">
        <v>97</v>
      </c>
      <c r="B15" s="221"/>
      <c r="C15" s="13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8" ht="24" customHeight="1" x14ac:dyDescent="0.4">
      <c r="A16" s="221"/>
      <c r="B16" s="221"/>
      <c r="C16" s="131"/>
      <c r="D16" s="5"/>
      <c r="E16" s="185" t="s">
        <v>76</v>
      </c>
      <c r="F16" s="197" t="s">
        <v>8</v>
      </c>
      <c r="G16" s="206" t="s">
        <v>9</v>
      </c>
      <c r="H16" s="207"/>
      <c r="I16" s="207"/>
      <c r="J16" s="208"/>
      <c r="K16" s="186" t="s">
        <v>10</v>
      </c>
      <c r="L16" s="186" t="s">
        <v>11</v>
      </c>
      <c r="M16" s="186" t="s">
        <v>49</v>
      </c>
      <c r="N16" s="5"/>
    </row>
    <row r="17" spans="1:14" ht="24" customHeight="1" x14ac:dyDescent="0.4">
      <c r="A17" s="221"/>
      <c r="B17" s="221"/>
      <c r="C17" s="131"/>
      <c r="D17" s="5"/>
      <c r="E17" s="186"/>
      <c r="F17" s="197"/>
      <c r="G17" s="203" t="s">
        <v>95</v>
      </c>
      <c r="H17" s="204"/>
      <c r="I17" s="204"/>
      <c r="J17" s="205"/>
      <c r="K17" s="186"/>
      <c r="L17" s="186"/>
      <c r="M17" s="186"/>
      <c r="N17" s="5"/>
    </row>
    <row r="18" spans="1:14" ht="24" customHeight="1" x14ac:dyDescent="0.4">
      <c r="A18" s="223" t="s">
        <v>1</v>
      </c>
      <c r="B18" s="224">
        <v>100</v>
      </c>
      <c r="C18" s="130"/>
      <c r="D18" s="5"/>
      <c r="E18" s="186" t="s">
        <v>1</v>
      </c>
      <c r="F18" s="195">
        <f>VLOOKUP(B18,出場選手データ!$1:$1048576,7)</f>
        <v>0</v>
      </c>
      <c r="G18" s="200">
        <f>VLOOKUP(B18,出場選手データ!$1:$1048576,3)</f>
        <v>0</v>
      </c>
      <c r="H18" s="201"/>
      <c r="I18" s="201"/>
      <c r="J18" s="202"/>
      <c r="K18" s="226">
        <f>VLOOKUP(B18,出場選手データ!$1:$1048576,4)</f>
        <v>0</v>
      </c>
      <c r="L18" s="193">
        <f>VLOOKUP(B18,出場選手データ!$1:$1048576,5)</f>
        <v>0</v>
      </c>
      <c r="M18" s="198">
        <f>VLOOKUP(B18,出場選手データ!$1:$1048576,6)</f>
        <v>0</v>
      </c>
      <c r="N18" s="5"/>
    </row>
    <row r="19" spans="1:14" ht="24" customHeight="1" x14ac:dyDescent="0.4">
      <c r="A19" s="223"/>
      <c r="B19" s="222"/>
      <c r="C19" s="130"/>
      <c r="D19" s="5"/>
      <c r="E19" s="186"/>
      <c r="F19" s="195"/>
      <c r="G19" s="190">
        <f>VLOOKUP(B18,出場選手データ!$1:$1048576,2)</f>
        <v>0</v>
      </c>
      <c r="H19" s="191"/>
      <c r="I19" s="191"/>
      <c r="J19" s="192"/>
      <c r="K19" s="227"/>
      <c r="L19" s="194"/>
      <c r="M19" s="199"/>
      <c r="N19" s="5"/>
    </row>
    <row r="20" spans="1:14" ht="24" customHeight="1" x14ac:dyDescent="0.4">
      <c r="A20" s="223" t="s">
        <v>2</v>
      </c>
      <c r="B20" s="222">
        <v>100</v>
      </c>
      <c r="C20" s="130"/>
      <c r="D20" s="5"/>
      <c r="E20" s="186" t="s">
        <v>2</v>
      </c>
      <c r="F20" s="195">
        <f>VLOOKUP(B20,出場選手データ!$1:$1048576,7)</f>
        <v>0</v>
      </c>
      <c r="G20" s="200">
        <f>VLOOKUP(B20,出場選手データ!$1:$1048576,3)</f>
        <v>0</v>
      </c>
      <c r="H20" s="201"/>
      <c r="I20" s="201"/>
      <c r="J20" s="202"/>
      <c r="K20" s="226">
        <f>VLOOKUP(B20,出場選手データ!$1:$1048576,4)</f>
        <v>0</v>
      </c>
      <c r="L20" s="193">
        <f>VLOOKUP(B20,出場選手データ!$1:$1048576,5)</f>
        <v>0</v>
      </c>
      <c r="M20" s="198">
        <f>VLOOKUP(B20,出場選手データ!$1:$1048576,6)</f>
        <v>0</v>
      </c>
      <c r="N20" s="5"/>
    </row>
    <row r="21" spans="1:14" ht="24" customHeight="1" x14ac:dyDescent="0.4">
      <c r="A21" s="223"/>
      <c r="B21" s="222"/>
      <c r="C21" s="130"/>
      <c r="D21" s="5"/>
      <c r="E21" s="186"/>
      <c r="F21" s="195"/>
      <c r="G21" s="190">
        <f>VLOOKUP(B20,出場選手データ!$1:$1048576,2)</f>
        <v>0</v>
      </c>
      <c r="H21" s="191"/>
      <c r="I21" s="191"/>
      <c r="J21" s="192"/>
      <c r="K21" s="227"/>
      <c r="L21" s="194"/>
      <c r="M21" s="199"/>
      <c r="N21" s="5"/>
    </row>
    <row r="22" spans="1:14" ht="24" customHeight="1" x14ac:dyDescent="0.4">
      <c r="A22" s="223" t="s">
        <v>3</v>
      </c>
      <c r="B22" s="222">
        <v>100</v>
      </c>
      <c r="C22" s="130"/>
      <c r="D22" s="5"/>
      <c r="E22" s="186" t="s">
        <v>3</v>
      </c>
      <c r="F22" s="195">
        <f>VLOOKUP(B22,出場選手データ!$1:$1048576,7)</f>
        <v>0</v>
      </c>
      <c r="G22" s="200">
        <f>VLOOKUP(B22,出場選手データ!$1:$1048576,3)</f>
        <v>0</v>
      </c>
      <c r="H22" s="201"/>
      <c r="I22" s="201"/>
      <c r="J22" s="202"/>
      <c r="K22" s="226">
        <f>VLOOKUP(B22,出場選手データ!$1:$1048576,4)</f>
        <v>0</v>
      </c>
      <c r="L22" s="193">
        <f>VLOOKUP(B22,出場選手データ!$1:$1048576,5)</f>
        <v>0</v>
      </c>
      <c r="M22" s="198">
        <f>VLOOKUP(B22,出場選手データ!$1:$1048576,6)</f>
        <v>0</v>
      </c>
      <c r="N22" s="5"/>
    </row>
    <row r="23" spans="1:14" ht="24" customHeight="1" x14ac:dyDescent="0.4">
      <c r="A23" s="223"/>
      <c r="B23" s="222"/>
      <c r="C23" s="130"/>
      <c r="D23" s="5"/>
      <c r="E23" s="186"/>
      <c r="F23" s="195"/>
      <c r="G23" s="190">
        <f>VLOOKUP(B22,出場選手データ!$1:$1048576,2)</f>
        <v>0</v>
      </c>
      <c r="H23" s="191"/>
      <c r="I23" s="191"/>
      <c r="J23" s="192"/>
      <c r="K23" s="227"/>
      <c r="L23" s="194"/>
      <c r="M23" s="199"/>
      <c r="N23" s="5"/>
    </row>
    <row r="24" spans="1:14" ht="24" customHeight="1" x14ac:dyDescent="0.4">
      <c r="A24" s="223" t="s">
        <v>4</v>
      </c>
      <c r="B24" s="222">
        <v>100</v>
      </c>
      <c r="C24" s="130"/>
      <c r="D24" s="5"/>
      <c r="E24" s="186" t="s">
        <v>4</v>
      </c>
      <c r="F24" s="195">
        <f>VLOOKUP(B24,出場選手データ!$1:$1048576,7)</f>
        <v>0</v>
      </c>
      <c r="G24" s="200">
        <f>VLOOKUP(B24,出場選手データ!$1:$1048576,3)</f>
        <v>0</v>
      </c>
      <c r="H24" s="201"/>
      <c r="I24" s="201"/>
      <c r="J24" s="202"/>
      <c r="K24" s="226">
        <f>VLOOKUP(B24,出場選手データ!$1:$1048576,4)</f>
        <v>0</v>
      </c>
      <c r="L24" s="193">
        <f>VLOOKUP(B24,出場選手データ!$1:$1048576,5)</f>
        <v>0</v>
      </c>
      <c r="M24" s="198">
        <f>VLOOKUP(B24,出場選手データ!$1:$1048576,6)</f>
        <v>0</v>
      </c>
      <c r="N24" s="5"/>
    </row>
    <row r="25" spans="1:14" ht="24" customHeight="1" x14ac:dyDescent="0.4">
      <c r="A25" s="223"/>
      <c r="B25" s="222"/>
      <c r="C25" s="130"/>
      <c r="D25" s="5"/>
      <c r="E25" s="186"/>
      <c r="F25" s="195"/>
      <c r="G25" s="190">
        <f>VLOOKUP(B24,出場選手データ!$1:$1048576,2)</f>
        <v>0</v>
      </c>
      <c r="H25" s="191"/>
      <c r="I25" s="191"/>
      <c r="J25" s="192"/>
      <c r="K25" s="227"/>
      <c r="L25" s="194"/>
      <c r="M25" s="199"/>
      <c r="N25" s="5"/>
    </row>
    <row r="26" spans="1:14" ht="24" customHeight="1" x14ac:dyDescent="0.4">
      <c r="A26" s="223" t="s">
        <v>5</v>
      </c>
      <c r="B26" s="222">
        <v>100</v>
      </c>
      <c r="C26" s="130"/>
      <c r="D26" s="5"/>
      <c r="E26" s="186" t="s">
        <v>5</v>
      </c>
      <c r="F26" s="195">
        <f>VLOOKUP(B26,出場選手データ!$1:$1048576,7)</f>
        <v>0</v>
      </c>
      <c r="G26" s="200">
        <f>VLOOKUP(B26,出場選手データ!$1:$1048576,3)</f>
        <v>0</v>
      </c>
      <c r="H26" s="201"/>
      <c r="I26" s="201"/>
      <c r="J26" s="202"/>
      <c r="K26" s="226">
        <f>VLOOKUP(B26,出場選手データ!$1:$1048576,4)</f>
        <v>0</v>
      </c>
      <c r="L26" s="193">
        <f>VLOOKUP(B26,出場選手データ!$1:$1048576,5)</f>
        <v>0</v>
      </c>
      <c r="M26" s="198">
        <f>VLOOKUP(B26,出場選手データ!$1:$1048576,6)</f>
        <v>0</v>
      </c>
      <c r="N26" s="5"/>
    </row>
    <row r="27" spans="1:14" ht="24" customHeight="1" x14ac:dyDescent="0.4">
      <c r="A27" s="223"/>
      <c r="B27" s="222"/>
      <c r="C27" s="130"/>
      <c r="D27" s="5"/>
      <c r="E27" s="186"/>
      <c r="F27" s="195"/>
      <c r="G27" s="190">
        <f>VLOOKUP(B26,出場選手データ!$1:$1048576,2)</f>
        <v>0</v>
      </c>
      <c r="H27" s="191"/>
      <c r="I27" s="191"/>
      <c r="J27" s="192"/>
      <c r="K27" s="227"/>
      <c r="L27" s="194"/>
      <c r="M27" s="199"/>
      <c r="N27" s="5"/>
    </row>
    <row r="28" spans="1:14" ht="24" customHeight="1" x14ac:dyDescent="0.4">
      <c r="A28" s="223" t="s">
        <v>6</v>
      </c>
      <c r="B28" s="222">
        <v>100</v>
      </c>
      <c r="C28" s="130"/>
      <c r="D28" s="5"/>
      <c r="E28" s="186" t="s">
        <v>6</v>
      </c>
      <c r="F28" s="195">
        <f>VLOOKUP(B28,出場選手データ!$1:$1048576,7)</f>
        <v>0</v>
      </c>
      <c r="G28" s="200">
        <f>VLOOKUP(B28,出場選手データ!$1:$1048576,3)</f>
        <v>0</v>
      </c>
      <c r="H28" s="201"/>
      <c r="I28" s="201"/>
      <c r="J28" s="202"/>
      <c r="K28" s="226">
        <f>VLOOKUP(B28,出場選手データ!$1:$1048576,4)</f>
        <v>0</v>
      </c>
      <c r="L28" s="193">
        <f>VLOOKUP(B28,出場選手データ!$1:$1048576,5)</f>
        <v>0</v>
      </c>
      <c r="M28" s="198">
        <f>VLOOKUP(B28,出場選手データ!$1:$1048576,6)</f>
        <v>0</v>
      </c>
      <c r="N28" s="5"/>
    </row>
    <row r="29" spans="1:14" ht="24" customHeight="1" x14ac:dyDescent="0.4">
      <c r="A29" s="223"/>
      <c r="B29" s="222"/>
      <c r="C29" s="130"/>
      <c r="D29" s="5"/>
      <c r="E29" s="186"/>
      <c r="F29" s="195"/>
      <c r="G29" s="190">
        <f>VLOOKUP(B28,出場選手データ!$1:$1048576,2)</f>
        <v>0</v>
      </c>
      <c r="H29" s="191"/>
      <c r="I29" s="191"/>
      <c r="J29" s="192"/>
      <c r="K29" s="227"/>
      <c r="L29" s="194"/>
      <c r="M29" s="199"/>
      <c r="N29" s="5"/>
    </row>
    <row r="30" spans="1:14" ht="24" customHeight="1" x14ac:dyDescent="0.4">
      <c r="A30" s="223" t="s">
        <v>7</v>
      </c>
      <c r="B30" s="222">
        <v>100</v>
      </c>
      <c r="C30" s="130"/>
      <c r="D30" s="5"/>
      <c r="E30" s="186" t="s">
        <v>7</v>
      </c>
      <c r="F30" s="195">
        <f>VLOOKUP(B30,出場選手データ!$1:$1048576,7)</f>
        <v>0</v>
      </c>
      <c r="G30" s="200">
        <f>VLOOKUP(B30,出場選手データ!$1:$1048576,3)</f>
        <v>0</v>
      </c>
      <c r="H30" s="201"/>
      <c r="I30" s="201"/>
      <c r="J30" s="202"/>
      <c r="K30" s="226">
        <f>VLOOKUP(B30,出場選手データ!$1:$1048576,4)</f>
        <v>0</v>
      </c>
      <c r="L30" s="193">
        <f>VLOOKUP(B30,出場選手データ!$1:$1048576,5)</f>
        <v>0</v>
      </c>
      <c r="M30" s="198">
        <f>VLOOKUP(B30,出場選手データ!$1:$1048576,6)</f>
        <v>0</v>
      </c>
      <c r="N30" s="5"/>
    </row>
    <row r="31" spans="1:14" ht="24" customHeight="1" x14ac:dyDescent="0.4">
      <c r="A31" s="223"/>
      <c r="B31" s="228"/>
      <c r="C31" s="130"/>
      <c r="D31" s="5"/>
      <c r="E31" s="186"/>
      <c r="F31" s="195"/>
      <c r="G31" s="190">
        <f>VLOOKUP(B30,出場選手データ!$1:$1048576,2)</f>
        <v>0</v>
      </c>
      <c r="H31" s="191"/>
      <c r="I31" s="191"/>
      <c r="J31" s="192"/>
      <c r="K31" s="227"/>
      <c r="L31" s="194"/>
      <c r="M31" s="199"/>
      <c r="N31" s="5"/>
    </row>
    <row r="32" spans="1:14" x14ac:dyDescent="0.4"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4:14" x14ac:dyDescent="0.4">
      <c r="D33" s="5"/>
      <c r="E33" s="214"/>
      <c r="F33" s="214"/>
      <c r="G33" s="214"/>
      <c r="H33" s="214"/>
      <c r="I33" s="214"/>
      <c r="J33" s="214"/>
      <c r="K33" s="214"/>
      <c r="L33" s="214"/>
      <c r="M33" s="214"/>
      <c r="N33" s="5"/>
    </row>
    <row r="34" spans="4:14" x14ac:dyDescent="0.4">
      <c r="D34" s="5"/>
      <c r="E34" s="214"/>
      <c r="F34" s="214"/>
      <c r="G34" s="214"/>
      <c r="H34" s="214"/>
      <c r="I34" s="214"/>
      <c r="J34" s="214"/>
      <c r="K34" s="214"/>
      <c r="L34" s="214"/>
      <c r="M34" s="214"/>
      <c r="N34" s="5"/>
    </row>
    <row r="35" spans="4:14" x14ac:dyDescent="0.4">
      <c r="D35" s="5"/>
      <c r="E35" s="214"/>
      <c r="F35" s="214"/>
      <c r="G35" s="214"/>
      <c r="H35" s="214"/>
      <c r="I35" s="214"/>
      <c r="J35" s="214"/>
      <c r="K35" s="214"/>
      <c r="L35" s="214"/>
      <c r="M35" s="214"/>
      <c r="N35" s="5"/>
    </row>
    <row r="36" spans="4:14" x14ac:dyDescent="0.4"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4:14" x14ac:dyDescent="0.4">
      <c r="D37" s="5"/>
      <c r="E37" s="215" t="s">
        <v>28</v>
      </c>
      <c r="F37" s="216"/>
      <c r="G37" s="216"/>
      <c r="H37" s="216"/>
      <c r="I37" s="216"/>
      <c r="J37" s="216"/>
      <c r="K37" s="216"/>
      <c r="L37" s="216"/>
      <c r="M37" s="217"/>
      <c r="N37" s="5"/>
    </row>
    <row r="38" spans="4:14" x14ac:dyDescent="0.4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4:14" s="4" customFormat="1" ht="30" x14ac:dyDescent="0.4">
      <c r="D39" s="10"/>
      <c r="E39" s="211" t="s">
        <v>29</v>
      </c>
      <c r="F39" s="211"/>
      <c r="G39" s="211"/>
      <c r="H39" s="12">
        <f>出場校データ!D2</f>
        <v>0</v>
      </c>
      <c r="I39" s="13"/>
      <c r="J39" s="212">
        <f>G6</f>
        <v>0</v>
      </c>
      <c r="K39" s="212"/>
      <c r="L39" s="196" t="s">
        <v>133</v>
      </c>
      <c r="M39" s="196"/>
      <c r="N39" s="10"/>
    </row>
    <row r="40" spans="4:14" ht="26.65" customHeight="1" x14ac:dyDescent="0.4">
      <c r="D40" s="5"/>
      <c r="E40" s="5"/>
      <c r="F40" s="5"/>
      <c r="G40" s="5"/>
      <c r="H40" s="5"/>
      <c r="I40" s="5"/>
      <c r="J40" s="185" t="s">
        <v>30</v>
      </c>
      <c r="K40" s="186"/>
      <c r="L40" s="186" t="s">
        <v>31</v>
      </c>
      <c r="M40" s="186"/>
      <c r="N40" s="5"/>
    </row>
    <row r="41" spans="4:14" ht="30" x14ac:dyDescent="0.4">
      <c r="D41" s="5"/>
      <c r="E41" s="5"/>
      <c r="F41" s="5"/>
      <c r="G41" s="5"/>
      <c r="H41" s="5"/>
      <c r="I41" s="5"/>
      <c r="J41" s="209">
        <f>出場校データ!D18</f>
        <v>0</v>
      </c>
      <c r="K41" s="209"/>
      <c r="L41" s="210">
        <f>J41*2000</f>
        <v>0</v>
      </c>
      <c r="M41" s="210"/>
      <c r="N41" s="5"/>
    </row>
    <row r="42" spans="4:14" x14ac:dyDescent="0.4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</sheetData>
  <sheetProtection sheet="1" objects="1" scenarios="1"/>
  <protectedRanges>
    <protectedRange sqref="B18:C31" name="範囲1"/>
  </protectedRanges>
  <mergeCells count="104">
    <mergeCell ref="E33:M33"/>
    <mergeCell ref="M26:M27"/>
    <mergeCell ref="K28:K29"/>
    <mergeCell ref="L28:L29"/>
    <mergeCell ref="M28:M29"/>
    <mergeCell ref="K30:K31"/>
    <mergeCell ref="L30:L31"/>
    <mergeCell ref="M30:M31"/>
    <mergeCell ref="M18:M19"/>
    <mergeCell ref="M20:M21"/>
    <mergeCell ref="M22:M23"/>
    <mergeCell ref="M24:M25"/>
    <mergeCell ref="F20:F21"/>
    <mergeCell ref="E22:E23"/>
    <mergeCell ref="F22:F23"/>
    <mergeCell ref="B28:B29"/>
    <mergeCell ref="B30:B31"/>
    <mergeCell ref="K26:K27"/>
    <mergeCell ref="L26:L27"/>
    <mergeCell ref="B18:B19"/>
    <mergeCell ref="B20:B21"/>
    <mergeCell ref="B22:B23"/>
    <mergeCell ref="B24:B25"/>
    <mergeCell ref="K20:K21"/>
    <mergeCell ref="L20:L21"/>
    <mergeCell ref="K22:K23"/>
    <mergeCell ref="L22:L23"/>
    <mergeCell ref="K24:K25"/>
    <mergeCell ref="L24:L25"/>
    <mergeCell ref="G31:J31"/>
    <mergeCell ref="E24:E25"/>
    <mergeCell ref="F24:F25"/>
    <mergeCell ref="E26:E27"/>
    <mergeCell ref="F26:F27"/>
    <mergeCell ref="G25:J25"/>
    <mergeCell ref="G26:J26"/>
    <mergeCell ref="G27:J27"/>
    <mergeCell ref="E20:E21"/>
    <mergeCell ref="M16:M17"/>
    <mergeCell ref="E18:E19"/>
    <mergeCell ref="F18:F19"/>
    <mergeCell ref="E16:E17"/>
    <mergeCell ref="F16:F17"/>
    <mergeCell ref="K18:K19"/>
    <mergeCell ref="L18:L19"/>
    <mergeCell ref="K16:K17"/>
    <mergeCell ref="B26:B27"/>
    <mergeCell ref="L16:L17"/>
    <mergeCell ref="E1:F1"/>
    <mergeCell ref="K2:M2"/>
    <mergeCell ref="E4:F4"/>
    <mergeCell ref="G4:I4"/>
    <mergeCell ref="J4:J5"/>
    <mergeCell ref="K4:M5"/>
    <mergeCell ref="E5:F5"/>
    <mergeCell ref="G5:I5"/>
    <mergeCell ref="H3:J3"/>
    <mergeCell ref="E6:F6"/>
    <mergeCell ref="G6:M6"/>
    <mergeCell ref="F8:H8"/>
    <mergeCell ref="J8:M8"/>
    <mergeCell ref="F10:H10"/>
    <mergeCell ref="J10:M10"/>
    <mergeCell ref="F11:H11"/>
    <mergeCell ref="J11:M11"/>
    <mergeCell ref="E13:E14"/>
    <mergeCell ref="F13:F14"/>
    <mergeCell ref="H7:M7"/>
    <mergeCell ref="F9:H9"/>
    <mergeCell ref="J9:M9"/>
    <mergeCell ref="J40:K40"/>
    <mergeCell ref="L40:M40"/>
    <mergeCell ref="J41:K41"/>
    <mergeCell ref="L41:M41"/>
    <mergeCell ref="E34:M34"/>
    <mergeCell ref="E35:M35"/>
    <mergeCell ref="E37:M37"/>
    <mergeCell ref="E39:G39"/>
    <mergeCell ref="J39:K39"/>
    <mergeCell ref="L39:M39"/>
    <mergeCell ref="A18:A19"/>
    <mergeCell ref="A20:A21"/>
    <mergeCell ref="A22:A23"/>
    <mergeCell ref="A24:A25"/>
    <mergeCell ref="A26:A27"/>
    <mergeCell ref="A28:A29"/>
    <mergeCell ref="A30:A31"/>
    <mergeCell ref="A15:B17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E28:E29"/>
    <mergeCell ref="F28:F29"/>
    <mergeCell ref="E30:E31"/>
    <mergeCell ref="F30:F31"/>
    <mergeCell ref="G28:J28"/>
    <mergeCell ref="G29:J29"/>
    <mergeCell ref="G30:J30"/>
  </mergeCells>
  <phoneticPr fontId="1"/>
  <conditionalFormatting sqref="L41:M41">
    <cfRule type="cellIs" dxfId="40" priority="15" operator="equal">
      <formula>0</formula>
    </cfRule>
  </conditionalFormatting>
  <conditionalFormatting sqref="G18:G31">
    <cfRule type="cellIs" dxfId="39" priority="13" operator="equal">
      <formula>0</formula>
    </cfRule>
  </conditionalFormatting>
  <conditionalFormatting sqref="F18:G31 K18:M31">
    <cfRule type="cellIs" dxfId="38" priority="6" operator="equal">
      <formula>0</formula>
    </cfRule>
  </conditionalFormatting>
  <conditionalFormatting sqref="F3">
    <cfRule type="cellIs" dxfId="37" priority="3" operator="equal">
      <formula>34</formula>
    </cfRule>
  </conditionalFormatting>
  <conditionalFormatting sqref="E1:M3 E6:M38 E40:M41 E39:K39">
    <cfRule type="cellIs" dxfId="36" priority="2" operator="equal">
      <formula>0</formula>
    </cfRule>
  </conditionalFormatting>
  <conditionalFormatting sqref="E4:M5">
    <cfRule type="cellIs" dxfId="35" priority="1" operator="equal">
      <formula>0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FF7C80"/>
    <pageSetUpPr fitToPage="1"/>
  </sheetPr>
  <dimension ref="A1:S56"/>
  <sheetViews>
    <sheetView zoomScale="60" zoomScaleNormal="60" workbookViewId="0">
      <selection activeCell="A2" sqref="A2"/>
    </sheetView>
  </sheetViews>
  <sheetFormatPr defaultColWidth="8.75" defaultRowHeight="18.75" x14ac:dyDescent="0.4"/>
  <cols>
    <col min="1" max="3" width="19.375" style="2" customWidth="1"/>
    <col min="4" max="4" width="8.375" style="2" customWidth="1"/>
    <col min="5" max="5" width="3.625" style="2" customWidth="1"/>
    <col min="6" max="14" width="18.375" style="2" customWidth="1"/>
    <col min="15" max="15" width="3.625" style="2" customWidth="1"/>
    <col min="16" max="16384" width="8.75" style="2"/>
  </cols>
  <sheetData>
    <row r="1" spans="1:19" s="1" customFormat="1" ht="30" x14ac:dyDescent="0.4">
      <c r="E1" s="6"/>
      <c r="F1" s="213" t="s">
        <v>32</v>
      </c>
      <c r="G1" s="213"/>
      <c r="H1" s="11" t="s">
        <v>27</v>
      </c>
      <c r="I1" s="11">
        <f>出場校データ!D41</f>
        <v>0</v>
      </c>
      <c r="J1" s="11" t="s">
        <v>26</v>
      </c>
      <c r="K1" s="11">
        <f>出場校データ!D42</f>
        <v>0</v>
      </c>
      <c r="L1" s="11" t="s">
        <v>25</v>
      </c>
      <c r="M1" s="11">
        <f>出場校データ!D43</f>
        <v>0</v>
      </c>
      <c r="N1" s="11" t="s">
        <v>24</v>
      </c>
      <c r="O1" s="6"/>
      <c r="R1" s="2"/>
      <c r="S1" s="3"/>
    </row>
    <row r="2" spans="1:19" ht="41.65" customHeight="1" x14ac:dyDescent="0.4">
      <c r="A2" s="128" t="s">
        <v>123</v>
      </c>
      <c r="E2" s="5"/>
      <c r="F2" s="5"/>
      <c r="G2" s="5"/>
      <c r="H2" s="5"/>
      <c r="I2" s="5"/>
      <c r="J2" s="5"/>
      <c r="K2" s="5"/>
      <c r="L2" s="218" t="str">
        <f>CONCATENATE(H1,"　",I1,J1,"　",K1,L1,"　",M1,N1)</f>
        <v>令和　0年　0月　0日</v>
      </c>
      <c r="M2" s="218"/>
      <c r="N2" s="218"/>
      <c r="O2" s="5"/>
    </row>
    <row r="3" spans="1:19" s="3" customFormat="1" ht="31.15" customHeight="1" x14ac:dyDescent="0.4">
      <c r="E3" s="13"/>
      <c r="F3" s="61" t="s">
        <v>21</v>
      </c>
      <c r="G3" s="62">
        <f>メニュー!D1+34</f>
        <v>42</v>
      </c>
      <c r="H3" s="63" t="s">
        <v>106</v>
      </c>
      <c r="I3" s="246" t="str">
        <f>メニュー!F2</f>
        <v>中国中学校柔道選手権大会</v>
      </c>
      <c r="J3" s="246"/>
      <c r="K3" s="246"/>
      <c r="L3" s="63" t="s">
        <v>109</v>
      </c>
      <c r="M3" s="64" t="s">
        <v>33</v>
      </c>
      <c r="N3" s="63" t="s">
        <v>39</v>
      </c>
      <c r="O3" s="13"/>
      <c r="R3" s="2"/>
      <c r="S3" s="2"/>
    </row>
    <row r="4" spans="1:19" ht="31.15" customHeight="1" x14ac:dyDescent="0.4">
      <c r="E4" s="5"/>
      <c r="F4" s="241" t="s">
        <v>9</v>
      </c>
      <c r="G4" s="241"/>
      <c r="H4" s="242">
        <f>出場校データ!D4</f>
        <v>0</v>
      </c>
      <c r="I4" s="242"/>
      <c r="J4" s="242"/>
      <c r="K4" s="243" t="s">
        <v>149</v>
      </c>
      <c r="L4" s="247">
        <f>出場校データ!D5</f>
        <v>0</v>
      </c>
      <c r="M4" s="248"/>
      <c r="N4" s="251"/>
      <c r="O4" s="5"/>
    </row>
    <row r="5" spans="1:19" ht="31.15" customHeight="1" x14ac:dyDescent="0.4">
      <c r="E5" s="5"/>
      <c r="F5" s="244" t="s">
        <v>128</v>
      </c>
      <c r="G5" s="244"/>
      <c r="H5" s="245">
        <f>出場校データ!D3</f>
        <v>0</v>
      </c>
      <c r="I5" s="245"/>
      <c r="J5" s="245"/>
      <c r="K5" s="186"/>
      <c r="L5" s="249"/>
      <c r="M5" s="250"/>
      <c r="N5" s="252"/>
      <c r="O5" s="5"/>
    </row>
    <row r="6" spans="1:19" ht="34.5" customHeight="1" x14ac:dyDescent="0.4">
      <c r="E6" s="5"/>
      <c r="F6" s="243" t="s">
        <v>135</v>
      </c>
      <c r="G6" s="186"/>
      <c r="H6" s="256">
        <f>出場校データ!D6</f>
        <v>0</v>
      </c>
      <c r="I6" s="256"/>
      <c r="J6" s="256"/>
      <c r="K6" s="256"/>
      <c r="L6" s="256"/>
      <c r="M6" s="256"/>
      <c r="N6" s="256"/>
      <c r="O6" s="5"/>
    </row>
    <row r="7" spans="1:19" ht="31.15" customHeight="1" x14ac:dyDescent="0.4">
      <c r="E7" s="5"/>
      <c r="F7" s="18" t="s">
        <v>16</v>
      </c>
      <c r="G7" s="9" t="s">
        <v>20</v>
      </c>
      <c r="H7" s="28">
        <f>出場校データ!D7</f>
        <v>0</v>
      </c>
      <c r="I7" s="187" t="str">
        <f>CONCATENATE(出場校データ!D2,出場校データ!D8)</f>
        <v/>
      </c>
      <c r="J7" s="187"/>
      <c r="K7" s="187"/>
      <c r="L7" s="187"/>
      <c r="M7" s="187"/>
      <c r="N7" s="188"/>
      <c r="O7" s="5"/>
    </row>
    <row r="8" spans="1:19" ht="31.15" customHeight="1" x14ac:dyDescent="0.4">
      <c r="E8" s="5"/>
      <c r="F8" s="19" t="s">
        <v>15</v>
      </c>
      <c r="G8" s="181">
        <f>出場校データ!D9</f>
        <v>0</v>
      </c>
      <c r="H8" s="181"/>
      <c r="I8" s="181"/>
      <c r="J8" s="19" t="s">
        <v>19</v>
      </c>
      <c r="K8" s="220">
        <f>出場校データ!D10</f>
        <v>0</v>
      </c>
      <c r="L8" s="220"/>
      <c r="M8" s="220"/>
      <c r="N8" s="220"/>
      <c r="O8" s="5"/>
    </row>
    <row r="9" spans="1:19" ht="31.15" customHeight="1" x14ac:dyDescent="0.4">
      <c r="E9" s="5"/>
      <c r="F9" s="19" t="s">
        <v>45</v>
      </c>
      <c r="G9" s="253">
        <f>出場校データ!D34</f>
        <v>0</v>
      </c>
      <c r="H9" s="253"/>
      <c r="I9" s="253"/>
      <c r="J9" s="19" t="s">
        <v>17</v>
      </c>
      <c r="K9" s="253">
        <f>出場校データ!D35</f>
        <v>0</v>
      </c>
      <c r="L9" s="253"/>
      <c r="M9" s="253"/>
      <c r="N9" s="253"/>
      <c r="O9" s="5"/>
    </row>
    <row r="10" spans="1:19" ht="31.15" customHeight="1" x14ac:dyDescent="0.4">
      <c r="A10" s="233" t="s">
        <v>97</v>
      </c>
      <c r="B10" s="233"/>
      <c r="C10" s="233"/>
      <c r="D10" s="129"/>
      <c r="E10" s="5"/>
      <c r="F10" s="19"/>
      <c r="G10" s="253">
        <f>出場校データ!D36</f>
        <v>0</v>
      </c>
      <c r="H10" s="253"/>
      <c r="I10" s="253"/>
      <c r="J10" s="19" t="s">
        <v>18</v>
      </c>
      <c r="K10" s="253">
        <f>出場校データ!D37</f>
        <v>0</v>
      </c>
      <c r="L10" s="253"/>
      <c r="M10" s="253"/>
      <c r="N10" s="253"/>
      <c r="O10" s="5"/>
    </row>
    <row r="11" spans="1:19" ht="31.15" customHeight="1" x14ac:dyDescent="0.4">
      <c r="A11" s="233"/>
      <c r="B11" s="233"/>
      <c r="C11" s="233"/>
      <c r="D11" s="129"/>
      <c r="E11" s="5"/>
      <c r="F11" s="19" t="s">
        <v>13</v>
      </c>
      <c r="G11" s="254">
        <f>出場校データ!D38</f>
        <v>0</v>
      </c>
      <c r="H11" s="255"/>
      <c r="I11" s="255"/>
      <c r="J11" s="19" t="s">
        <v>17</v>
      </c>
      <c r="K11" s="254">
        <f>出場校データ!D39</f>
        <v>0</v>
      </c>
      <c r="L11" s="253"/>
      <c r="M11" s="253"/>
      <c r="N11" s="253"/>
      <c r="O11" s="5"/>
    </row>
    <row r="12" spans="1:19" ht="18.75" customHeight="1" x14ac:dyDescent="0.4">
      <c r="A12" s="233"/>
      <c r="B12" s="233"/>
      <c r="C12" s="233"/>
      <c r="D12" s="12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9" ht="24" customHeight="1" x14ac:dyDescent="0.4">
      <c r="A13" s="233"/>
      <c r="B13" s="233"/>
      <c r="C13" s="233"/>
      <c r="D13" s="129"/>
      <c r="E13" s="5"/>
      <c r="F13" s="257" t="s">
        <v>0</v>
      </c>
      <c r="G13" s="257" t="s">
        <v>76</v>
      </c>
      <c r="H13" s="270" t="s">
        <v>9</v>
      </c>
      <c r="I13" s="271"/>
      <c r="J13" s="271"/>
      <c r="K13" s="272"/>
      <c r="L13" s="257" t="s">
        <v>10</v>
      </c>
      <c r="M13" s="257" t="s">
        <v>11</v>
      </c>
      <c r="N13" s="257" t="s">
        <v>49</v>
      </c>
      <c r="O13" s="5"/>
    </row>
    <row r="14" spans="1:19" ht="24" customHeight="1" x14ac:dyDescent="0.4">
      <c r="A14" s="233"/>
      <c r="B14" s="233"/>
      <c r="C14" s="233"/>
      <c r="D14" s="129"/>
      <c r="E14" s="5"/>
      <c r="F14" s="257"/>
      <c r="G14" s="257"/>
      <c r="H14" s="265" t="s">
        <v>95</v>
      </c>
      <c r="I14" s="266"/>
      <c r="J14" s="266"/>
      <c r="K14" s="267"/>
      <c r="L14" s="257"/>
      <c r="M14" s="257"/>
      <c r="N14" s="257"/>
      <c r="O14" s="5"/>
    </row>
    <row r="15" spans="1:19" ht="36" customHeight="1" x14ac:dyDescent="0.4">
      <c r="A15" s="229">
        <v>40</v>
      </c>
      <c r="B15" s="232" t="s">
        <v>35</v>
      </c>
      <c r="C15" s="224">
        <v>100</v>
      </c>
      <c r="D15" s="130"/>
      <c r="E15" s="5"/>
      <c r="F15" s="258">
        <v>40</v>
      </c>
      <c r="G15" s="240" t="s">
        <v>35</v>
      </c>
      <c r="H15" s="234">
        <f>VLOOKUP(C15,出場選手データ!$1:$1048576,3)</f>
        <v>0</v>
      </c>
      <c r="I15" s="235"/>
      <c r="J15" s="235"/>
      <c r="K15" s="236"/>
      <c r="L15" s="268">
        <f>VLOOKUP(C15,出場選手データ!$1:$1048576,4)</f>
        <v>0</v>
      </c>
      <c r="M15" s="261">
        <f>VLOOKUP(C15,出場選手データ!$1:$1048576,5)</f>
        <v>0</v>
      </c>
      <c r="N15" s="263">
        <f>VLOOKUP(C15,出場選手データ!$1:$1048576,6)</f>
        <v>0</v>
      </c>
      <c r="O15" s="5"/>
    </row>
    <row r="16" spans="1:19" ht="36" customHeight="1" x14ac:dyDescent="0.4">
      <c r="A16" s="230"/>
      <c r="B16" s="232"/>
      <c r="C16" s="222"/>
      <c r="D16" s="130"/>
      <c r="E16" s="5"/>
      <c r="F16" s="259"/>
      <c r="G16" s="240"/>
      <c r="H16" s="237">
        <f>VLOOKUP(C15,出場選手データ!$1:$1048576,2)</f>
        <v>0</v>
      </c>
      <c r="I16" s="238"/>
      <c r="J16" s="238"/>
      <c r="K16" s="239"/>
      <c r="L16" s="269"/>
      <c r="M16" s="262"/>
      <c r="N16" s="264"/>
      <c r="O16" s="5"/>
    </row>
    <row r="17" spans="1:15" ht="36" customHeight="1" x14ac:dyDescent="0.4">
      <c r="A17" s="230"/>
      <c r="B17" s="232" t="s">
        <v>36</v>
      </c>
      <c r="C17" s="222">
        <v>100</v>
      </c>
      <c r="D17" s="130"/>
      <c r="E17" s="5"/>
      <c r="F17" s="259"/>
      <c r="G17" s="240" t="s">
        <v>36</v>
      </c>
      <c r="H17" s="234">
        <f>VLOOKUP(C17,出場選手データ!$1:$1048576,3)</f>
        <v>0</v>
      </c>
      <c r="I17" s="235"/>
      <c r="J17" s="235"/>
      <c r="K17" s="236"/>
      <c r="L17" s="268">
        <f>VLOOKUP(C17,出場選手データ!$1:$1048576,4)</f>
        <v>0</v>
      </c>
      <c r="M17" s="261">
        <f>VLOOKUP(C17,出場選手データ!$1:$1048576,5)</f>
        <v>0</v>
      </c>
      <c r="N17" s="263">
        <f>VLOOKUP(C17,出場選手データ!$1:$1048576,6)</f>
        <v>0</v>
      </c>
      <c r="O17" s="5"/>
    </row>
    <row r="18" spans="1:15" ht="36" customHeight="1" x14ac:dyDescent="0.4">
      <c r="A18" s="231"/>
      <c r="B18" s="232"/>
      <c r="C18" s="222"/>
      <c r="D18" s="130"/>
      <c r="E18" s="5"/>
      <c r="F18" s="260"/>
      <c r="G18" s="240"/>
      <c r="H18" s="237">
        <f>VLOOKUP(C17,出場選手データ!$1:$1048576,2)</f>
        <v>0</v>
      </c>
      <c r="I18" s="238"/>
      <c r="J18" s="238"/>
      <c r="K18" s="239"/>
      <c r="L18" s="269"/>
      <c r="M18" s="262"/>
      <c r="N18" s="264"/>
      <c r="O18" s="5"/>
    </row>
    <row r="19" spans="1:15" ht="36" customHeight="1" x14ac:dyDescent="0.4">
      <c r="A19" s="229">
        <v>44</v>
      </c>
      <c r="B19" s="232" t="s">
        <v>35</v>
      </c>
      <c r="C19" s="222">
        <v>100</v>
      </c>
      <c r="D19" s="130"/>
      <c r="E19" s="5"/>
      <c r="F19" s="258">
        <v>44</v>
      </c>
      <c r="G19" s="240" t="s">
        <v>35</v>
      </c>
      <c r="H19" s="234">
        <f>VLOOKUP(C19,出場選手データ!$1:$1048576,3)</f>
        <v>0</v>
      </c>
      <c r="I19" s="235"/>
      <c r="J19" s="235"/>
      <c r="K19" s="236"/>
      <c r="L19" s="268">
        <f>VLOOKUP(C19,出場選手データ!$1:$1048576,4)</f>
        <v>0</v>
      </c>
      <c r="M19" s="261">
        <f>VLOOKUP(C19,出場選手データ!$1:$1048576,5)</f>
        <v>0</v>
      </c>
      <c r="N19" s="263">
        <f>VLOOKUP(C19,出場選手データ!$1:$1048576,6)</f>
        <v>0</v>
      </c>
      <c r="O19" s="5"/>
    </row>
    <row r="20" spans="1:15" ht="36" customHeight="1" x14ac:dyDescent="0.4">
      <c r="A20" s="230"/>
      <c r="B20" s="232"/>
      <c r="C20" s="222"/>
      <c r="D20" s="130"/>
      <c r="E20" s="5"/>
      <c r="F20" s="259"/>
      <c r="G20" s="240"/>
      <c r="H20" s="237">
        <f>VLOOKUP(C19,出場選手データ!$1:$1048576,2)</f>
        <v>0</v>
      </c>
      <c r="I20" s="238"/>
      <c r="J20" s="238"/>
      <c r="K20" s="239"/>
      <c r="L20" s="269"/>
      <c r="M20" s="262"/>
      <c r="N20" s="264"/>
      <c r="O20" s="5"/>
    </row>
    <row r="21" spans="1:15" ht="36" customHeight="1" x14ac:dyDescent="0.4">
      <c r="A21" s="230"/>
      <c r="B21" s="232" t="s">
        <v>36</v>
      </c>
      <c r="C21" s="222">
        <v>100</v>
      </c>
      <c r="D21" s="130"/>
      <c r="E21" s="5"/>
      <c r="F21" s="259"/>
      <c r="G21" s="240" t="s">
        <v>36</v>
      </c>
      <c r="H21" s="234">
        <f>VLOOKUP(C21,出場選手データ!$1:$1048576,3)</f>
        <v>0</v>
      </c>
      <c r="I21" s="235"/>
      <c r="J21" s="235"/>
      <c r="K21" s="236"/>
      <c r="L21" s="268">
        <f>VLOOKUP(C21,出場選手データ!$1:$1048576,4)</f>
        <v>0</v>
      </c>
      <c r="M21" s="261">
        <f>VLOOKUP(C21,出場選手データ!$1:$1048576,5)</f>
        <v>0</v>
      </c>
      <c r="N21" s="263">
        <f>VLOOKUP(C21,出場選手データ!$1:$1048576,6)</f>
        <v>0</v>
      </c>
      <c r="O21" s="5"/>
    </row>
    <row r="22" spans="1:15" ht="36" customHeight="1" x14ac:dyDescent="0.4">
      <c r="A22" s="231"/>
      <c r="B22" s="232"/>
      <c r="C22" s="222"/>
      <c r="D22" s="130"/>
      <c r="E22" s="5"/>
      <c r="F22" s="260"/>
      <c r="G22" s="240"/>
      <c r="H22" s="237">
        <f>VLOOKUP(C21,出場選手データ!$1:$1048576,2)</f>
        <v>0</v>
      </c>
      <c r="I22" s="238"/>
      <c r="J22" s="238"/>
      <c r="K22" s="239"/>
      <c r="L22" s="269"/>
      <c r="M22" s="262"/>
      <c r="N22" s="264"/>
      <c r="O22" s="5"/>
    </row>
    <row r="23" spans="1:15" ht="36" customHeight="1" x14ac:dyDescent="0.4">
      <c r="A23" s="229">
        <v>48</v>
      </c>
      <c r="B23" s="232" t="s">
        <v>35</v>
      </c>
      <c r="C23" s="222">
        <v>100</v>
      </c>
      <c r="D23" s="130"/>
      <c r="E23" s="5"/>
      <c r="F23" s="258">
        <v>48</v>
      </c>
      <c r="G23" s="240" t="s">
        <v>35</v>
      </c>
      <c r="H23" s="234">
        <f>VLOOKUP(C23,出場選手データ!$1:$1048576,3)</f>
        <v>0</v>
      </c>
      <c r="I23" s="235"/>
      <c r="J23" s="235"/>
      <c r="K23" s="236"/>
      <c r="L23" s="268">
        <f>VLOOKUP(C23,出場選手データ!$1:$1048576,4)</f>
        <v>0</v>
      </c>
      <c r="M23" s="261">
        <f>VLOOKUP(C23,出場選手データ!$1:$1048576,5)</f>
        <v>0</v>
      </c>
      <c r="N23" s="263">
        <f>VLOOKUP(C23,出場選手データ!$1:$1048576,6)</f>
        <v>0</v>
      </c>
      <c r="O23" s="5"/>
    </row>
    <row r="24" spans="1:15" ht="36" customHeight="1" x14ac:dyDescent="0.4">
      <c r="A24" s="230"/>
      <c r="B24" s="232"/>
      <c r="C24" s="222"/>
      <c r="D24" s="130"/>
      <c r="E24" s="5"/>
      <c r="F24" s="259"/>
      <c r="G24" s="240"/>
      <c r="H24" s="237">
        <f>VLOOKUP(C23,出場選手データ!$1:$1048576,2)</f>
        <v>0</v>
      </c>
      <c r="I24" s="238"/>
      <c r="J24" s="238"/>
      <c r="K24" s="239"/>
      <c r="L24" s="269"/>
      <c r="M24" s="262"/>
      <c r="N24" s="264"/>
      <c r="O24" s="5"/>
    </row>
    <row r="25" spans="1:15" ht="36" customHeight="1" x14ac:dyDescent="0.4">
      <c r="A25" s="230"/>
      <c r="B25" s="232" t="s">
        <v>36</v>
      </c>
      <c r="C25" s="222">
        <v>100</v>
      </c>
      <c r="D25" s="130"/>
      <c r="E25" s="5"/>
      <c r="F25" s="259"/>
      <c r="G25" s="240" t="s">
        <v>36</v>
      </c>
      <c r="H25" s="234">
        <f>VLOOKUP(C25,出場選手データ!$1:$1048576,3)</f>
        <v>0</v>
      </c>
      <c r="I25" s="235"/>
      <c r="J25" s="235"/>
      <c r="K25" s="236"/>
      <c r="L25" s="268">
        <f>VLOOKUP(C25,出場選手データ!$1:$1048576,4)</f>
        <v>0</v>
      </c>
      <c r="M25" s="261">
        <f>VLOOKUP(C25,出場選手データ!$1:$1048576,5)</f>
        <v>0</v>
      </c>
      <c r="N25" s="263">
        <f>VLOOKUP(C25,出場選手データ!$1:$1048576,6)</f>
        <v>0</v>
      </c>
      <c r="O25" s="5"/>
    </row>
    <row r="26" spans="1:15" ht="36" customHeight="1" x14ac:dyDescent="0.4">
      <c r="A26" s="231"/>
      <c r="B26" s="232"/>
      <c r="C26" s="222"/>
      <c r="D26" s="130"/>
      <c r="E26" s="5"/>
      <c r="F26" s="260"/>
      <c r="G26" s="240"/>
      <c r="H26" s="237">
        <f>VLOOKUP(C25,出場選手データ!$1:$1048576,2)</f>
        <v>0</v>
      </c>
      <c r="I26" s="238"/>
      <c r="J26" s="238"/>
      <c r="K26" s="239"/>
      <c r="L26" s="269"/>
      <c r="M26" s="262"/>
      <c r="N26" s="264"/>
      <c r="O26" s="5"/>
    </row>
    <row r="27" spans="1:15" ht="36" customHeight="1" x14ac:dyDescent="0.4">
      <c r="A27" s="229">
        <v>52</v>
      </c>
      <c r="B27" s="232" t="s">
        <v>35</v>
      </c>
      <c r="C27" s="222">
        <v>100</v>
      </c>
      <c r="D27" s="130"/>
      <c r="E27" s="5"/>
      <c r="F27" s="258">
        <v>52</v>
      </c>
      <c r="G27" s="240" t="s">
        <v>35</v>
      </c>
      <c r="H27" s="234">
        <f>VLOOKUP(C27,出場選手データ!$1:$1048576,3)</f>
        <v>0</v>
      </c>
      <c r="I27" s="235"/>
      <c r="J27" s="235"/>
      <c r="K27" s="236"/>
      <c r="L27" s="268">
        <f>VLOOKUP(C27,出場選手データ!$1:$1048576,4)</f>
        <v>0</v>
      </c>
      <c r="M27" s="261">
        <f>VLOOKUP(C27,出場選手データ!$1:$1048576,5)</f>
        <v>0</v>
      </c>
      <c r="N27" s="263">
        <f>VLOOKUP(C27,出場選手データ!$1:$1048576,6)</f>
        <v>0</v>
      </c>
      <c r="O27" s="5"/>
    </row>
    <row r="28" spans="1:15" ht="36" customHeight="1" x14ac:dyDescent="0.4">
      <c r="A28" s="230"/>
      <c r="B28" s="232"/>
      <c r="C28" s="222"/>
      <c r="D28" s="130"/>
      <c r="E28" s="5"/>
      <c r="F28" s="259"/>
      <c r="G28" s="240"/>
      <c r="H28" s="237">
        <f>VLOOKUP(C27,出場選手データ!$1:$1048576,2)</f>
        <v>0</v>
      </c>
      <c r="I28" s="238"/>
      <c r="J28" s="238"/>
      <c r="K28" s="239"/>
      <c r="L28" s="269"/>
      <c r="M28" s="262"/>
      <c r="N28" s="264"/>
      <c r="O28" s="5"/>
    </row>
    <row r="29" spans="1:15" ht="36" customHeight="1" x14ac:dyDescent="0.4">
      <c r="A29" s="230"/>
      <c r="B29" s="232" t="s">
        <v>36</v>
      </c>
      <c r="C29" s="222">
        <v>100</v>
      </c>
      <c r="D29" s="130"/>
      <c r="E29" s="5"/>
      <c r="F29" s="259"/>
      <c r="G29" s="240" t="s">
        <v>36</v>
      </c>
      <c r="H29" s="234">
        <f>VLOOKUP(C29,出場選手データ!$1:$1048576,3)</f>
        <v>0</v>
      </c>
      <c r="I29" s="235"/>
      <c r="J29" s="235"/>
      <c r="K29" s="236"/>
      <c r="L29" s="268">
        <f>VLOOKUP(C29,出場選手データ!$1:$1048576,4)</f>
        <v>0</v>
      </c>
      <c r="M29" s="261">
        <f>VLOOKUP(C29,出場選手データ!$1:$1048576,5)</f>
        <v>0</v>
      </c>
      <c r="N29" s="263">
        <f>VLOOKUP(C29,出場選手データ!$1:$1048576,6)</f>
        <v>0</v>
      </c>
      <c r="O29" s="5"/>
    </row>
    <row r="30" spans="1:15" ht="36" customHeight="1" x14ac:dyDescent="0.4">
      <c r="A30" s="231"/>
      <c r="B30" s="232"/>
      <c r="C30" s="222"/>
      <c r="D30" s="130"/>
      <c r="E30" s="5"/>
      <c r="F30" s="260"/>
      <c r="G30" s="240"/>
      <c r="H30" s="237">
        <f>VLOOKUP(C29,出場選手データ!$1:$1048576,2)</f>
        <v>0</v>
      </c>
      <c r="I30" s="238"/>
      <c r="J30" s="238"/>
      <c r="K30" s="239"/>
      <c r="L30" s="269"/>
      <c r="M30" s="262"/>
      <c r="N30" s="264"/>
      <c r="O30" s="5"/>
    </row>
    <row r="31" spans="1:15" ht="36" customHeight="1" x14ac:dyDescent="0.4">
      <c r="A31" s="229">
        <v>57</v>
      </c>
      <c r="B31" s="232" t="s">
        <v>35</v>
      </c>
      <c r="C31" s="222">
        <v>100</v>
      </c>
      <c r="D31" s="130"/>
      <c r="E31" s="5"/>
      <c r="F31" s="258">
        <v>57</v>
      </c>
      <c r="G31" s="240" t="s">
        <v>35</v>
      </c>
      <c r="H31" s="234">
        <f>VLOOKUP(C31,出場選手データ!$1:$1048576,3)</f>
        <v>0</v>
      </c>
      <c r="I31" s="235"/>
      <c r="J31" s="235"/>
      <c r="K31" s="236"/>
      <c r="L31" s="268">
        <f>VLOOKUP(C31,出場選手データ!$1:$1048576,4)</f>
        <v>0</v>
      </c>
      <c r="M31" s="261">
        <f>VLOOKUP(C31,出場選手データ!$1:$1048576,5)</f>
        <v>0</v>
      </c>
      <c r="N31" s="263">
        <f>VLOOKUP(C31,出場選手データ!$1:$1048576,6)</f>
        <v>0</v>
      </c>
      <c r="O31" s="5"/>
    </row>
    <row r="32" spans="1:15" ht="36" customHeight="1" x14ac:dyDescent="0.4">
      <c r="A32" s="230"/>
      <c r="B32" s="232"/>
      <c r="C32" s="222"/>
      <c r="D32" s="130"/>
      <c r="E32" s="5"/>
      <c r="F32" s="259"/>
      <c r="G32" s="240"/>
      <c r="H32" s="237">
        <f>VLOOKUP(C31,出場選手データ!$1:$1048576,2)</f>
        <v>0</v>
      </c>
      <c r="I32" s="238"/>
      <c r="J32" s="238"/>
      <c r="K32" s="239"/>
      <c r="L32" s="269"/>
      <c r="M32" s="262"/>
      <c r="N32" s="264"/>
      <c r="O32" s="5"/>
    </row>
    <row r="33" spans="1:15" ht="36" customHeight="1" x14ac:dyDescent="0.4">
      <c r="A33" s="230"/>
      <c r="B33" s="232" t="s">
        <v>36</v>
      </c>
      <c r="C33" s="222">
        <v>100</v>
      </c>
      <c r="D33" s="130"/>
      <c r="E33" s="5"/>
      <c r="F33" s="259"/>
      <c r="G33" s="240" t="s">
        <v>36</v>
      </c>
      <c r="H33" s="234">
        <f>VLOOKUP(C33,出場選手データ!$1:$1048576,3)</f>
        <v>0</v>
      </c>
      <c r="I33" s="235"/>
      <c r="J33" s="235"/>
      <c r="K33" s="236"/>
      <c r="L33" s="268">
        <f>VLOOKUP(C33,出場選手データ!$1:$1048576,4)</f>
        <v>0</v>
      </c>
      <c r="M33" s="261">
        <f>VLOOKUP(C33,出場選手データ!$1:$1048576,5)</f>
        <v>0</v>
      </c>
      <c r="N33" s="263">
        <f>VLOOKUP(C33,出場選手データ!$1:$1048576,6)</f>
        <v>0</v>
      </c>
      <c r="O33" s="5"/>
    </row>
    <row r="34" spans="1:15" ht="36" customHeight="1" x14ac:dyDescent="0.4">
      <c r="A34" s="231"/>
      <c r="B34" s="232"/>
      <c r="C34" s="222"/>
      <c r="D34" s="130"/>
      <c r="E34" s="5"/>
      <c r="F34" s="260"/>
      <c r="G34" s="240"/>
      <c r="H34" s="237">
        <f>VLOOKUP(C33,出場選手データ!$1:$1048576,2)</f>
        <v>0</v>
      </c>
      <c r="I34" s="238"/>
      <c r="J34" s="238"/>
      <c r="K34" s="239"/>
      <c r="L34" s="269"/>
      <c r="M34" s="262"/>
      <c r="N34" s="264"/>
      <c r="O34" s="5"/>
    </row>
    <row r="35" spans="1:15" ht="36" customHeight="1" x14ac:dyDescent="0.4">
      <c r="A35" s="229">
        <v>63</v>
      </c>
      <c r="B35" s="232" t="s">
        <v>35</v>
      </c>
      <c r="C35" s="222">
        <v>100</v>
      </c>
      <c r="D35" s="130"/>
      <c r="E35" s="5"/>
      <c r="F35" s="258">
        <v>63</v>
      </c>
      <c r="G35" s="240" t="s">
        <v>35</v>
      </c>
      <c r="H35" s="234">
        <f>VLOOKUP(C35,出場選手データ!$1:$1048576,3)</f>
        <v>0</v>
      </c>
      <c r="I35" s="235"/>
      <c r="J35" s="235"/>
      <c r="K35" s="236"/>
      <c r="L35" s="268">
        <f>VLOOKUP(C35,出場選手データ!$1:$1048576,4)</f>
        <v>0</v>
      </c>
      <c r="M35" s="261">
        <f>VLOOKUP(C35,出場選手データ!$1:$1048576,5)</f>
        <v>0</v>
      </c>
      <c r="N35" s="263">
        <f>VLOOKUP(C35,出場選手データ!$1:$1048576,6)</f>
        <v>0</v>
      </c>
      <c r="O35" s="5"/>
    </row>
    <row r="36" spans="1:15" ht="36" customHeight="1" x14ac:dyDescent="0.4">
      <c r="A36" s="230"/>
      <c r="B36" s="232"/>
      <c r="C36" s="222"/>
      <c r="D36" s="130"/>
      <c r="E36" s="5"/>
      <c r="F36" s="259"/>
      <c r="G36" s="240"/>
      <c r="H36" s="237">
        <f>VLOOKUP(C35,出場選手データ!$1:$1048576,2)</f>
        <v>0</v>
      </c>
      <c r="I36" s="238"/>
      <c r="J36" s="238"/>
      <c r="K36" s="239"/>
      <c r="L36" s="269"/>
      <c r="M36" s="262"/>
      <c r="N36" s="264"/>
      <c r="O36" s="5"/>
    </row>
    <row r="37" spans="1:15" ht="36" customHeight="1" x14ac:dyDescent="0.4">
      <c r="A37" s="230"/>
      <c r="B37" s="232" t="s">
        <v>36</v>
      </c>
      <c r="C37" s="222">
        <v>100</v>
      </c>
      <c r="D37" s="130"/>
      <c r="E37" s="5"/>
      <c r="F37" s="259"/>
      <c r="G37" s="240" t="s">
        <v>36</v>
      </c>
      <c r="H37" s="234">
        <f>VLOOKUP(C37,出場選手データ!$1:$1048576,3)</f>
        <v>0</v>
      </c>
      <c r="I37" s="235"/>
      <c r="J37" s="235"/>
      <c r="K37" s="236"/>
      <c r="L37" s="268">
        <f>VLOOKUP(C37,出場選手データ!$1:$1048576,4)</f>
        <v>0</v>
      </c>
      <c r="M37" s="261">
        <f>VLOOKUP(C37,出場選手データ!$1:$1048576,5)</f>
        <v>0</v>
      </c>
      <c r="N37" s="263">
        <f>VLOOKUP(C37,出場選手データ!$1:$1048576,6)</f>
        <v>0</v>
      </c>
      <c r="O37" s="5"/>
    </row>
    <row r="38" spans="1:15" ht="36" customHeight="1" x14ac:dyDescent="0.4">
      <c r="A38" s="231"/>
      <c r="B38" s="232"/>
      <c r="C38" s="222"/>
      <c r="D38" s="130"/>
      <c r="E38" s="5"/>
      <c r="F38" s="260"/>
      <c r="G38" s="240"/>
      <c r="H38" s="237">
        <f>VLOOKUP(C37,出場選手データ!$1:$1048576,2)</f>
        <v>0</v>
      </c>
      <c r="I38" s="238"/>
      <c r="J38" s="238"/>
      <c r="K38" s="239"/>
      <c r="L38" s="269"/>
      <c r="M38" s="262"/>
      <c r="N38" s="264"/>
      <c r="O38" s="5"/>
    </row>
    <row r="39" spans="1:15" ht="36" customHeight="1" x14ac:dyDescent="0.4">
      <c r="A39" s="229">
        <v>70</v>
      </c>
      <c r="B39" s="232" t="s">
        <v>35</v>
      </c>
      <c r="C39" s="222">
        <v>100</v>
      </c>
      <c r="D39" s="130"/>
      <c r="E39" s="5"/>
      <c r="F39" s="258">
        <v>70</v>
      </c>
      <c r="G39" s="240" t="s">
        <v>35</v>
      </c>
      <c r="H39" s="234">
        <f>VLOOKUP(C39,出場選手データ!$1:$1048576,3)</f>
        <v>0</v>
      </c>
      <c r="I39" s="235"/>
      <c r="J39" s="235"/>
      <c r="K39" s="236"/>
      <c r="L39" s="268">
        <f>VLOOKUP(C39,出場選手データ!$1:$1048576,4)</f>
        <v>0</v>
      </c>
      <c r="M39" s="261">
        <f>VLOOKUP(C39,出場選手データ!$1:$1048576,5)</f>
        <v>0</v>
      </c>
      <c r="N39" s="263">
        <f>VLOOKUP(C39,出場選手データ!$1:$1048576,6)</f>
        <v>0</v>
      </c>
      <c r="O39" s="5"/>
    </row>
    <row r="40" spans="1:15" ht="36" customHeight="1" x14ac:dyDescent="0.4">
      <c r="A40" s="230"/>
      <c r="B40" s="232"/>
      <c r="C40" s="222"/>
      <c r="D40" s="130"/>
      <c r="E40" s="5"/>
      <c r="F40" s="259"/>
      <c r="G40" s="240"/>
      <c r="H40" s="237">
        <f>VLOOKUP(C39,出場選手データ!$1:$1048576,2)</f>
        <v>0</v>
      </c>
      <c r="I40" s="238"/>
      <c r="J40" s="238"/>
      <c r="K40" s="239"/>
      <c r="L40" s="269"/>
      <c r="M40" s="262"/>
      <c r="N40" s="264"/>
      <c r="O40" s="5"/>
    </row>
    <row r="41" spans="1:15" ht="36" customHeight="1" x14ac:dyDescent="0.4">
      <c r="A41" s="230"/>
      <c r="B41" s="232" t="s">
        <v>36</v>
      </c>
      <c r="C41" s="222">
        <v>100</v>
      </c>
      <c r="D41" s="130"/>
      <c r="E41" s="5"/>
      <c r="F41" s="259"/>
      <c r="G41" s="240" t="s">
        <v>36</v>
      </c>
      <c r="H41" s="234">
        <f>VLOOKUP(C41,出場選手データ!$1:$1048576,3)</f>
        <v>0</v>
      </c>
      <c r="I41" s="235"/>
      <c r="J41" s="235"/>
      <c r="K41" s="236"/>
      <c r="L41" s="268">
        <f>VLOOKUP(C41,出場選手データ!$1:$1048576,4)</f>
        <v>0</v>
      </c>
      <c r="M41" s="261">
        <f>VLOOKUP(C41,出場選手データ!$1:$1048576,5)</f>
        <v>0</v>
      </c>
      <c r="N41" s="263">
        <f>VLOOKUP(C41,出場選手データ!$1:$1048576,6)</f>
        <v>0</v>
      </c>
      <c r="O41" s="5"/>
    </row>
    <row r="42" spans="1:15" ht="36" customHeight="1" x14ac:dyDescent="0.4">
      <c r="A42" s="231"/>
      <c r="B42" s="232"/>
      <c r="C42" s="222"/>
      <c r="D42" s="130"/>
      <c r="E42" s="5"/>
      <c r="F42" s="260"/>
      <c r="G42" s="240"/>
      <c r="H42" s="237">
        <f>VLOOKUP(C41,出場選手データ!$1:$1048576,2)</f>
        <v>0</v>
      </c>
      <c r="I42" s="238"/>
      <c r="J42" s="238"/>
      <c r="K42" s="239"/>
      <c r="L42" s="269"/>
      <c r="M42" s="262"/>
      <c r="N42" s="264"/>
      <c r="O42" s="5"/>
    </row>
    <row r="43" spans="1:15" ht="36" customHeight="1" x14ac:dyDescent="0.4">
      <c r="A43" s="229" t="s">
        <v>40</v>
      </c>
      <c r="B43" s="232" t="s">
        <v>35</v>
      </c>
      <c r="C43" s="222">
        <v>100</v>
      </c>
      <c r="D43" s="130"/>
      <c r="E43" s="5"/>
      <c r="F43" s="258" t="s">
        <v>40</v>
      </c>
      <c r="G43" s="240" t="s">
        <v>35</v>
      </c>
      <c r="H43" s="234">
        <f>VLOOKUP(C43,出場選手データ!$1:$1048576,3)</f>
        <v>0</v>
      </c>
      <c r="I43" s="235"/>
      <c r="J43" s="235"/>
      <c r="K43" s="236"/>
      <c r="L43" s="268">
        <f>VLOOKUP(C43,出場選手データ!$1:$1048576,4)</f>
        <v>0</v>
      </c>
      <c r="M43" s="261">
        <f>VLOOKUP(C43,出場選手データ!$1:$1048576,5)</f>
        <v>0</v>
      </c>
      <c r="N43" s="263">
        <f>VLOOKUP(C43,出場選手データ!$1:$1048576,6)</f>
        <v>0</v>
      </c>
      <c r="O43" s="5"/>
    </row>
    <row r="44" spans="1:15" ht="36" customHeight="1" x14ac:dyDescent="0.4">
      <c r="A44" s="230"/>
      <c r="B44" s="232"/>
      <c r="C44" s="222"/>
      <c r="D44" s="130"/>
      <c r="E44" s="5"/>
      <c r="F44" s="259"/>
      <c r="G44" s="240"/>
      <c r="H44" s="237">
        <f>VLOOKUP(C43,出場選手データ!$1:$1048576,2)</f>
        <v>0</v>
      </c>
      <c r="I44" s="238"/>
      <c r="J44" s="238"/>
      <c r="K44" s="239"/>
      <c r="L44" s="269"/>
      <c r="M44" s="262"/>
      <c r="N44" s="264"/>
      <c r="O44" s="5"/>
    </row>
    <row r="45" spans="1:15" ht="36" customHeight="1" x14ac:dyDescent="0.4">
      <c r="A45" s="230"/>
      <c r="B45" s="232" t="s">
        <v>36</v>
      </c>
      <c r="C45" s="222">
        <v>100</v>
      </c>
      <c r="D45" s="130"/>
      <c r="E45" s="5"/>
      <c r="F45" s="259"/>
      <c r="G45" s="240" t="s">
        <v>36</v>
      </c>
      <c r="H45" s="234">
        <f>VLOOKUP(C45,出場選手データ!$1:$1048576,3)</f>
        <v>0</v>
      </c>
      <c r="I45" s="235"/>
      <c r="J45" s="235"/>
      <c r="K45" s="236"/>
      <c r="L45" s="268">
        <f>VLOOKUP(C45,出場選手データ!$1:$1048576,4)</f>
        <v>0</v>
      </c>
      <c r="M45" s="261">
        <f>VLOOKUP(C45,出場選手データ!$1:$1048576,5)</f>
        <v>0</v>
      </c>
      <c r="N45" s="263">
        <f>VLOOKUP(C45,出場選手データ!$1:$1048576,6)</f>
        <v>0</v>
      </c>
      <c r="O45" s="5"/>
    </row>
    <row r="46" spans="1:15" ht="36" customHeight="1" x14ac:dyDescent="0.4">
      <c r="A46" s="231"/>
      <c r="B46" s="232"/>
      <c r="C46" s="222"/>
      <c r="D46" s="130"/>
      <c r="E46" s="5"/>
      <c r="F46" s="260"/>
      <c r="G46" s="240"/>
      <c r="H46" s="237">
        <f>VLOOKUP(C45,出場選手データ!$1:$1048576,2)</f>
        <v>0</v>
      </c>
      <c r="I46" s="238"/>
      <c r="J46" s="238"/>
      <c r="K46" s="239"/>
      <c r="L46" s="269"/>
      <c r="M46" s="262"/>
      <c r="N46" s="264"/>
      <c r="O46" s="5"/>
    </row>
    <row r="47" spans="1:15" ht="15" customHeight="1" x14ac:dyDescent="0.4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ht="15" customHeight="1" x14ac:dyDescent="0.4">
      <c r="E48" s="5"/>
      <c r="F48" s="276"/>
      <c r="G48" s="149"/>
      <c r="H48" s="149"/>
      <c r="I48" s="149"/>
      <c r="J48" s="149"/>
      <c r="K48" s="149"/>
      <c r="L48" s="149"/>
      <c r="M48" s="149"/>
      <c r="N48" s="149"/>
      <c r="O48" s="5"/>
    </row>
    <row r="49" spans="5:19" ht="15" customHeight="1" x14ac:dyDescent="0.4">
      <c r="E49" s="5"/>
      <c r="F49" s="149"/>
      <c r="G49" s="149"/>
      <c r="H49" s="149"/>
      <c r="I49" s="149"/>
      <c r="J49" s="149"/>
      <c r="K49" s="149"/>
      <c r="L49" s="149"/>
      <c r="M49" s="149"/>
      <c r="N49" s="149"/>
      <c r="O49" s="5"/>
    </row>
    <row r="50" spans="5:19" ht="15" customHeight="1" x14ac:dyDescent="0.4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5:19" ht="25.5" x14ac:dyDescent="0.4">
      <c r="E51" s="5"/>
      <c r="F51" s="273" t="s">
        <v>28</v>
      </c>
      <c r="G51" s="274"/>
      <c r="H51" s="274"/>
      <c r="I51" s="274"/>
      <c r="J51" s="274"/>
      <c r="K51" s="274"/>
      <c r="L51" s="274"/>
      <c r="M51" s="274"/>
      <c r="N51" s="275"/>
      <c r="O51" s="5"/>
      <c r="R51" s="4"/>
      <c r="S51" s="4"/>
    </row>
    <row r="52" spans="5:19" x14ac:dyDescent="0.4"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5:19" s="4" customFormat="1" ht="30" x14ac:dyDescent="0.4">
      <c r="E53" s="10"/>
      <c r="F53" s="211" t="s">
        <v>42</v>
      </c>
      <c r="G53" s="211"/>
      <c r="H53" s="211"/>
      <c r="I53" s="12">
        <f>出場校データ!D2</f>
        <v>0</v>
      </c>
      <c r="J53" s="13"/>
      <c r="K53" s="212">
        <f>H6</f>
        <v>0</v>
      </c>
      <c r="L53" s="212"/>
      <c r="M53" s="196" t="s">
        <v>133</v>
      </c>
      <c r="N53" s="196"/>
      <c r="O53" s="10"/>
      <c r="R53" s="2"/>
      <c r="S53" s="2"/>
    </row>
    <row r="54" spans="5:19" ht="26.65" customHeight="1" x14ac:dyDescent="0.4">
      <c r="E54" s="5"/>
      <c r="F54" s="5"/>
      <c r="G54" s="5"/>
      <c r="H54" s="277" t="s">
        <v>43</v>
      </c>
      <c r="I54" s="278"/>
      <c r="J54" s="279"/>
      <c r="K54" s="185" t="s">
        <v>44</v>
      </c>
      <c r="L54" s="186"/>
      <c r="M54" s="186" t="s">
        <v>31</v>
      </c>
      <c r="N54" s="186"/>
      <c r="O54" s="5"/>
    </row>
    <row r="55" spans="5:19" ht="30" x14ac:dyDescent="0.4">
      <c r="E55" s="5"/>
      <c r="F55" s="5"/>
      <c r="G55" s="5"/>
      <c r="H55" s="278"/>
      <c r="I55" s="278"/>
      <c r="J55" s="279"/>
      <c r="K55" s="209">
        <f>出場校データ!D40</f>
        <v>0</v>
      </c>
      <c r="L55" s="209"/>
      <c r="M55" s="210">
        <f>K55*2000</f>
        <v>0</v>
      </c>
      <c r="N55" s="210"/>
      <c r="O55" s="5"/>
    </row>
    <row r="56" spans="5:19" x14ac:dyDescent="0.4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</sheetData>
  <protectedRanges>
    <protectedRange sqref="C15:D46" name="範囲1"/>
  </protectedRanges>
  <mergeCells count="184">
    <mergeCell ref="K55:L55"/>
    <mergeCell ref="M55:N55"/>
    <mergeCell ref="F48:N48"/>
    <mergeCell ref="F43:F46"/>
    <mergeCell ref="G43:G44"/>
    <mergeCell ref="F39:F42"/>
    <mergeCell ref="L33:L34"/>
    <mergeCell ref="M33:M34"/>
    <mergeCell ref="N33:N34"/>
    <mergeCell ref="N43:N44"/>
    <mergeCell ref="L45:L46"/>
    <mergeCell ref="M45:M46"/>
    <mergeCell ref="N45:N46"/>
    <mergeCell ref="H54:J55"/>
    <mergeCell ref="M35:M36"/>
    <mergeCell ref="N35:N36"/>
    <mergeCell ref="L37:L38"/>
    <mergeCell ref="M37:M38"/>
    <mergeCell ref="N37:N38"/>
    <mergeCell ref="L39:L40"/>
    <mergeCell ref="M39:M40"/>
    <mergeCell ref="N39:N40"/>
    <mergeCell ref="L41:L42"/>
    <mergeCell ref="F49:N49"/>
    <mergeCell ref="F51:N51"/>
    <mergeCell ref="F53:H53"/>
    <mergeCell ref="K53:L53"/>
    <mergeCell ref="K54:L54"/>
    <mergeCell ref="L35:L36"/>
    <mergeCell ref="L43:L44"/>
    <mergeCell ref="F35:F38"/>
    <mergeCell ref="G35:G36"/>
    <mergeCell ref="G37:G38"/>
    <mergeCell ref="M54:N54"/>
    <mergeCell ref="M53:N53"/>
    <mergeCell ref="M19:M20"/>
    <mergeCell ref="N19:N20"/>
    <mergeCell ref="L21:L22"/>
    <mergeCell ref="M21:M22"/>
    <mergeCell ref="N21:N22"/>
    <mergeCell ref="L23:L24"/>
    <mergeCell ref="M23:M24"/>
    <mergeCell ref="N23:N24"/>
    <mergeCell ref="L25:L26"/>
    <mergeCell ref="M25:M26"/>
    <mergeCell ref="N25:N26"/>
    <mergeCell ref="L19:L20"/>
    <mergeCell ref="M27:M28"/>
    <mergeCell ref="N27:N28"/>
    <mergeCell ref="L29:L30"/>
    <mergeCell ref="M29:M30"/>
    <mergeCell ref="N29:N30"/>
    <mergeCell ref="L31:L32"/>
    <mergeCell ref="M31:M32"/>
    <mergeCell ref="N31:N32"/>
    <mergeCell ref="G45:G46"/>
    <mergeCell ref="M43:M44"/>
    <mergeCell ref="H42:K42"/>
    <mergeCell ref="M41:M42"/>
    <mergeCell ref="N41:N42"/>
    <mergeCell ref="L27:L28"/>
    <mergeCell ref="G29:G30"/>
    <mergeCell ref="C39:C40"/>
    <mergeCell ref="C41:C42"/>
    <mergeCell ref="C43:C44"/>
    <mergeCell ref="C45:C46"/>
    <mergeCell ref="F23:F26"/>
    <mergeCell ref="G23:G2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F19:F22"/>
    <mergeCell ref="G19:G20"/>
    <mergeCell ref="G25:G26"/>
    <mergeCell ref="G21:G22"/>
    <mergeCell ref="F31:F34"/>
    <mergeCell ref="G31:G32"/>
    <mergeCell ref="G33:G34"/>
    <mergeCell ref="F27:F30"/>
    <mergeCell ref="G27:G28"/>
    <mergeCell ref="H19:K19"/>
    <mergeCell ref="H20:K20"/>
    <mergeCell ref="H21:K21"/>
    <mergeCell ref="H22:K22"/>
    <mergeCell ref="H23:K23"/>
    <mergeCell ref="H24:K24"/>
    <mergeCell ref="H25:K25"/>
    <mergeCell ref="H26:K26"/>
    <mergeCell ref="H27:K27"/>
    <mergeCell ref="N13:N14"/>
    <mergeCell ref="F15:F18"/>
    <mergeCell ref="G15:G16"/>
    <mergeCell ref="G17:G18"/>
    <mergeCell ref="F13:F14"/>
    <mergeCell ref="G13:G14"/>
    <mergeCell ref="L13:L14"/>
    <mergeCell ref="M13:M14"/>
    <mergeCell ref="M15:M16"/>
    <mergeCell ref="N15:N16"/>
    <mergeCell ref="M17:M18"/>
    <mergeCell ref="N17:N18"/>
    <mergeCell ref="H16:K16"/>
    <mergeCell ref="H15:K15"/>
    <mergeCell ref="H14:K14"/>
    <mergeCell ref="L15:L16"/>
    <mergeCell ref="L17:L18"/>
    <mergeCell ref="H13:K13"/>
    <mergeCell ref="H17:K17"/>
    <mergeCell ref="H18:K18"/>
    <mergeCell ref="G10:I10"/>
    <mergeCell ref="K10:N10"/>
    <mergeCell ref="G11:I11"/>
    <mergeCell ref="K11:N11"/>
    <mergeCell ref="F6:G6"/>
    <mergeCell ref="H6:N6"/>
    <mergeCell ref="G8:I8"/>
    <mergeCell ref="K8:N8"/>
    <mergeCell ref="G9:I9"/>
    <mergeCell ref="K9:N9"/>
    <mergeCell ref="I7:N7"/>
    <mergeCell ref="F1:G1"/>
    <mergeCell ref="L2:N2"/>
    <mergeCell ref="F4:G4"/>
    <mergeCell ref="H4:J4"/>
    <mergeCell ref="K4:K5"/>
    <mergeCell ref="F5:G5"/>
    <mergeCell ref="H5:J5"/>
    <mergeCell ref="I3:K3"/>
    <mergeCell ref="L4:M5"/>
    <mergeCell ref="N4:N5"/>
    <mergeCell ref="B41:B42"/>
    <mergeCell ref="H28:K28"/>
    <mergeCell ref="H29:K29"/>
    <mergeCell ref="H30:K30"/>
    <mergeCell ref="H31:K31"/>
    <mergeCell ref="H32:K32"/>
    <mergeCell ref="H33:K33"/>
    <mergeCell ref="A35:A38"/>
    <mergeCell ref="B35:B36"/>
    <mergeCell ref="B37:B38"/>
    <mergeCell ref="G39:G40"/>
    <mergeCell ref="G41:G42"/>
    <mergeCell ref="B39:B40"/>
    <mergeCell ref="H34:K34"/>
    <mergeCell ref="H35:K35"/>
    <mergeCell ref="H36:K36"/>
    <mergeCell ref="H37:K37"/>
    <mergeCell ref="H38:K38"/>
    <mergeCell ref="H39:K39"/>
    <mergeCell ref="H40:K40"/>
    <mergeCell ref="H41:K41"/>
    <mergeCell ref="C33:C34"/>
    <mergeCell ref="C35:C36"/>
    <mergeCell ref="C37:C38"/>
    <mergeCell ref="A43:A46"/>
    <mergeCell ref="B43:B44"/>
    <mergeCell ref="B45:B46"/>
    <mergeCell ref="A10:C14"/>
    <mergeCell ref="H43:K43"/>
    <mergeCell ref="H44:K44"/>
    <mergeCell ref="H45:K45"/>
    <mergeCell ref="H46:K46"/>
    <mergeCell ref="A15:A18"/>
    <mergeCell ref="B15:B16"/>
    <mergeCell ref="B17:B18"/>
    <mergeCell ref="A19:A22"/>
    <mergeCell ref="B19:B20"/>
    <mergeCell ref="B21:B22"/>
    <mergeCell ref="A23:A26"/>
    <mergeCell ref="B23:B24"/>
    <mergeCell ref="B25:B26"/>
    <mergeCell ref="A27:A30"/>
    <mergeCell ref="B27:B28"/>
    <mergeCell ref="B29:B30"/>
    <mergeCell ref="A31:A34"/>
    <mergeCell ref="B31:B32"/>
    <mergeCell ref="B33:B34"/>
    <mergeCell ref="A39:A42"/>
  </mergeCells>
  <phoneticPr fontId="1"/>
  <conditionalFormatting sqref="M55:N55">
    <cfRule type="cellIs" dxfId="34" priority="39" operator="equal">
      <formula>0</formula>
    </cfRule>
  </conditionalFormatting>
  <conditionalFormatting sqref="H15:H46 L15:N46">
    <cfRule type="cellIs" dxfId="33" priority="36" operator="equal">
      <formula>0</formula>
    </cfRule>
  </conditionalFormatting>
  <conditionalFormatting sqref="H15:H46">
    <cfRule type="cellIs" dxfId="32" priority="37" operator="equal">
      <formula>0</formula>
    </cfRule>
  </conditionalFormatting>
  <conditionalFormatting sqref="G3">
    <cfRule type="cellIs" dxfId="31" priority="5" operator="equal">
      <formula>34</formula>
    </cfRule>
  </conditionalFormatting>
  <conditionalFormatting sqref="F1:N3 F54:N55 F7:N11 F53:L53">
    <cfRule type="cellIs" dxfId="30" priority="4" operator="equal">
      <formula>0</formula>
    </cfRule>
  </conditionalFormatting>
  <conditionalFormatting sqref="F6:N6">
    <cfRule type="cellIs" dxfId="29" priority="2" operator="equal">
      <formula>0</formula>
    </cfRule>
  </conditionalFormatting>
  <conditionalFormatting sqref="F5:K5 F4:L4 N4">
    <cfRule type="cellIs" dxfId="28" priority="1" operator="equal">
      <formula>0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F0"/>
    <pageSetUpPr fitToPage="1"/>
  </sheetPr>
  <dimension ref="A1:S56"/>
  <sheetViews>
    <sheetView zoomScale="60" zoomScaleNormal="60" workbookViewId="0">
      <selection activeCell="C43" sqref="C43:C44"/>
    </sheetView>
  </sheetViews>
  <sheetFormatPr defaultColWidth="8.75" defaultRowHeight="18.75" x14ac:dyDescent="0.4"/>
  <cols>
    <col min="1" max="3" width="19.375" style="2" customWidth="1"/>
    <col min="4" max="4" width="8.375" style="2" customWidth="1"/>
    <col min="5" max="5" width="3.625" style="2" customWidth="1"/>
    <col min="6" max="13" width="18.375" style="2" customWidth="1"/>
    <col min="14" max="14" width="18.375" style="15" customWidth="1"/>
    <col min="15" max="15" width="3.625" style="2" customWidth="1"/>
    <col min="16" max="16384" width="8.75" style="2"/>
  </cols>
  <sheetData>
    <row r="1" spans="1:19" s="1" customFormat="1" ht="30" x14ac:dyDescent="0.4">
      <c r="E1" s="6"/>
      <c r="F1" s="213" t="s">
        <v>32</v>
      </c>
      <c r="G1" s="213"/>
      <c r="H1" s="11" t="s">
        <v>27</v>
      </c>
      <c r="I1" s="11">
        <f>出場校データ!D41</f>
        <v>0</v>
      </c>
      <c r="J1" s="11" t="s">
        <v>26</v>
      </c>
      <c r="K1" s="11">
        <f>出場校データ!D42</f>
        <v>0</v>
      </c>
      <c r="L1" s="11" t="s">
        <v>25</v>
      </c>
      <c r="M1" s="11">
        <f>出場校データ!D43</f>
        <v>0</v>
      </c>
      <c r="N1" s="11" t="s">
        <v>24</v>
      </c>
      <c r="O1" s="6"/>
      <c r="R1" s="2"/>
      <c r="S1" s="3"/>
    </row>
    <row r="2" spans="1:19" ht="41.65" customHeight="1" x14ac:dyDescent="0.4">
      <c r="A2" s="128" t="s">
        <v>123</v>
      </c>
      <c r="E2" s="5"/>
      <c r="F2" s="5"/>
      <c r="G2" s="5"/>
      <c r="H2" s="5"/>
      <c r="I2" s="5"/>
      <c r="J2" s="5"/>
      <c r="K2" s="5"/>
      <c r="L2" s="218" t="str">
        <f>CONCATENATE(H1,"　",I1,J1,"　",K1,L1,"　",M1,N1)</f>
        <v>令和　0年　0月　0日</v>
      </c>
      <c r="M2" s="218"/>
      <c r="N2" s="218"/>
      <c r="O2" s="5"/>
    </row>
    <row r="3" spans="1:19" s="3" customFormat="1" ht="31.15" customHeight="1" x14ac:dyDescent="0.4">
      <c r="E3" s="13"/>
      <c r="F3" s="61" t="s">
        <v>21</v>
      </c>
      <c r="G3" s="62">
        <f>メニュー!D1+34</f>
        <v>42</v>
      </c>
      <c r="H3" s="63" t="s">
        <v>106</v>
      </c>
      <c r="I3" s="246" t="str">
        <f>メニュー!F2</f>
        <v>中国中学校柔道選手権大会</v>
      </c>
      <c r="J3" s="246"/>
      <c r="K3" s="246"/>
      <c r="L3" s="63" t="s">
        <v>109</v>
      </c>
      <c r="M3" s="64" t="s">
        <v>23</v>
      </c>
      <c r="N3" s="63" t="s">
        <v>39</v>
      </c>
      <c r="O3" s="13"/>
      <c r="R3" s="2"/>
      <c r="S3" s="2"/>
    </row>
    <row r="4" spans="1:19" ht="31.15" customHeight="1" x14ac:dyDescent="0.4">
      <c r="E4" s="5"/>
      <c r="F4" s="241" t="s">
        <v>9</v>
      </c>
      <c r="G4" s="241"/>
      <c r="H4" s="242">
        <f>出場校データ!D4</f>
        <v>0</v>
      </c>
      <c r="I4" s="242"/>
      <c r="J4" s="242"/>
      <c r="K4" s="243" t="s">
        <v>149</v>
      </c>
      <c r="L4" s="247">
        <f>出場校データ!D5</f>
        <v>0</v>
      </c>
      <c r="M4" s="248"/>
      <c r="N4" s="251"/>
      <c r="O4" s="5"/>
    </row>
    <row r="5" spans="1:19" ht="31.15" customHeight="1" x14ac:dyDescent="0.4">
      <c r="E5" s="5"/>
      <c r="F5" s="244" t="s">
        <v>128</v>
      </c>
      <c r="G5" s="244"/>
      <c r="H5" s="245">
        <f>出場校データ!D3</f>
        <v>0</v>
      </c>
      <c r="I5" s="245"/>
      <c r="J5" s="245"/>
      <c r="K5" s="186"/>
      <c r="L5" s="249"/>
      <c r="M5" s="250"/>
      <c r="N5" s="252"/>
      <c r="O5" s="5"/>
    </row>
    <row r="6" spans="1:19" ht="34.5" customHeight="1" x14ac:dyDescent="0.4">
      <c r="E6" s="5"/>
      <c r="F6" s="243" t="s">
        <v>135</v>
      </c>
      <c r="G6" s="186"/>
      <c r="H6" s="256">
        <f>出場校データ!D6</f>
        <v>0</v>
      </c>
      <c r="I6" s="256"/>
      <c r="J6" s="256"/>
      <c r="K6" s="256"/>
      <c r="L6" s="256"/>
      <c r="M6" s="256"/>
      <c r="N6" s="256"/>
      <c r="O6" s="5"/>
    </row>
    <row r="7" spans="1:19" ht="31.15" customHeight="1" x14ac:dyDescent="0.4">
      <c r="E7" s="5"/>
      <c r="F7" s="18" t="s">
        <v>16</v>
      </c>
      <c r="G7" s="9" t="s">
        <v>20</v>
      </c>
      <c r="H7" s="28">
        <f>出場校データ!D7</f>
        <v>0</v>
      </c>
      <c r="I7" s="187" t="str">
        <f>CONCATENATE(出場校データ!D2,出場校データ!D8)</f>
        <v/>
      </c>
      <c r="J7" s="187"/>
      <c r="K7" s="187"/>
      <c r="L7" s="187"/>
      <c r="M7" s="187"/>
      <c r="N7" s="188"/>
      <c r="O7" s="5"/>
    </row>
    <row r="8" spans="1:19" ht="31.15" customHeight="1" x14ac:dyDescent="0.4">
      <c r="E8" s="5"/>
      <c r="F8" s="19" t="s">
        <v>15</v>
      </c>
      <c r="G8" s="181">
        <f>出場校データ!D9</f>
        <v>0</v>
      </c>
      <c r="H8" s="181"/>
      <c r="I8" s="181"/>
      <c r="J8" s="19" t="s">
        <v>19</v>
      </c>
      <c r="K8" s="220">
        <f>出場校データ!D10</f>
        <v>0</v>
      </c>
      <c r="L8" s="220"/>
      <c r="M8" s="220"/>
      <c r="N8" s="220"/>
      <c r="O8" s="5"/>
    </row>
    <row r="9" spans="1:19" ht="31.15" customHeight="1" x14ac:dyDescent="0.4">
      <c r="E9" s="5"/>
      <c r="F9" s="19" t="s">
        <v>45</v>
      </c>
      <c r="G9" s="253">
        <f>出場校データ!D27</f>
        <v>0</v>
      </c>
      <c r="H9" s="253"/>
      <c r="I9" s="253"/>
      <c r="J9" s="19" t="s">
        <v>17</v>
      </c>
      <c r="K9" s="253">
        <f>出場校データ!D28</f>
        <v>0</v>
      </c>
      <c r="L9" s="253"/>
      <c r="M9" s="253"/>
      <c r="N9" s="253"/>
      <c r="O9" s="5"/>
    </row>
    <row r="10" spans="1:19" ht="31.15" customHeight="1" x14ac:dyDescent="0.4">
      <c r="A10" s="233" t="s">
        <v>97</v>
      </c>
      <c r="B10" s="233"/>
      <c r="C10" s="233"/>
      <c r="D10" s="129"/>
      <c r="E10" s="5"/>
      <c r="F10" s="19"/>
      <c r="G10" s="253">
        <f>出場校データ!D29</f>
        <v>0</v>
      </c>
      <c r="H10" s="253"/>
      <c r="I10" s="253"/>
      <c r="J10" s="19" t="s">
        <v>18</v>
      </c>
      <c r="K10" s="253">
        <f>出場校データ!D30</f>
        <v>0</v>
      </c>
      <c r="L10" s="253"/>
      <c r="M10" s="253"/>
      <c r="N10" s="253"/>
      <c r="O10" s="5"/>
    </row>
    <row r="11" spans="1:19" ht="31.15" customHeight="1" x14ac:dyDescent="0.4">
      <c r="A11" s="233"/>
      <c r="B11" s="233"/>
      <c r="C11" s="233"/>
      <c r="D11" s="129"/>
      <c r="E11" s="5"/>
      <c r="F11" s="19" t="s">
        <v>13</v>
      </c>
      <c r="G11" s="254">
        <f>出場校データ!D31</f>
        <v>0</v>
      </c>
      <c r="H11" s="255"/>
      <c r="I11" s="255"/>
      <c r="J11" s="19" t="s">
        <v>17</v>
      </c>
      <c r="K11" s="254">
        <f>出場校データ!D32</f>
        <v>0</v>
      </c>
      <c r="L11" s="253"/>
      <c r="M11" s="253"/>
      <c r="N11" s="253"/>
      <c r="O11" s="5"/>
    </row>
    <row r="12" spans="1:19" ht="18.75" customHeight="1" x14ac:dyDescent="0.4">
      <c r="A12" s="233"/>
      <c r="B12" s="233"/>
      <c r="C12" s="233"/>
      <c r="D12" s="129"/>
      <c r="E12" s="5"/>
      <c r="F12" s="5"/>
      <c r="G12" s="5"/>
      <c r="H12" s="5"/>
      <c r="I12" s="5"/>
      <c r="J12" s="5"/>
      <c r="K12" s="5"/>
      <c r="L12" s="5"/>
      <c r="M12" s="5"/>
      <c r="N12" s="14"/>
      <c r="O12" s="5"/>
    </row>
    <row r="13" spans="1:19" ht="24" customHeight="1" x14ac:dyDescent="0.4">
      <c r="A13" s="233"/>
      <c r="B13" s="233"/>
      <c r="C13" s="233"/>
      <c r="D13" s="129"/>
      <c r="E13" s="5"/>
      <c r="F13" s="257" t="s">
        <v>0</v>
      </c>
      <c r="G13" s="257" t="s">
        <v>76</v>
      </c>
      <c r="H13" s="270" t="s">
        <v>9</v>
      </c>
      <c r="I13" s="271"/>
      <c r="J13" s="271"/>
      <c r="K13" s="272"/>
      <c r="L13" s="257" t="s">
        <v>10</v>
      </c>
      <c r="M13" s="257" t="s">
        <v>11</v>
      </c>
      <c r="N13" s="257" t="s">
        <v>49</v>
      </c>
      <c r="O13" s="5"/>
    </row>
    <row r="14" spans="1:19" ht="24" customHeight="1" x14ac:dyDescent="0.4">
      <c r="A14" s="233"/>
      <c r="B14" s="233"/>
      <c r="C14" s="233"/>
      <c r="D14" s="129"/>
      <c r="E14" s="5"/>
      <c r="F14" s="257"/>
      <c r="G14" s="257"/>
      <c r="H14" s="265" t="s">
        <v>95</v>
      </c>
      <c r="I14" s="266"/>
      <c r="J14" s="266"/>
      <c r="K14" s="267"/>
      <c r="L14" s="257"/>
      <c r="M14" s="257"/>
      <c r="N14" s="257"/>
      <c r="O14" s="5"/>
    </row>
    <row r="15" spans="1:19" ht="36" customHeight="1" x14ac:dyDescent="0.4">
      <c r="A15" s="229">
        <v>50</v>
      </c>
      <c r="B15" s="232" t="s">
        <v>35</v>
      </c>
      <c r="C15" s="224">
        <v>100</v>
      </c>
      <c r="D15" s="130"/>
      <c r="E15" s="5"/>
      <c r="F15" s="258">
        <v>50</v>
      </c>
      <c r="G15" s="240" t="s">
        <v>35</v>
      </c>
      <c r="H15" s="234">
        <f>VLOOKUP(C15,出場選手データ!$1:$1048576,3)</f>
        <v>0</v>
      </c>
      <c r="I15" s="235"/>
      <c r="J15" s="235"/>
      <c r="K15" s="236"/>
      <c r="L15" s="268">
        <f>VLOOKUP(C15,出場選手データ!$1:$1048576,4)</f>
        <v>0</v>
      </c>
      <c r="M15" s="261">
        <f>VLOOKUP(C15,出場選手データ!$1:$1048576,5)</f>
        <v>0</v>
      </c>
      <c r="N15" s="263">
        <f>VLOOKUP(C15,出場選手データ!$1:$1048576,6)</f>
        <v>0</v>
      </c>
      <c r="O15" s="5"/>
    </row>
    <row r="16" spans="1:19" ht="36" customHeight="1" x14ac:dyDescent="0.4">
      <c r="A16" s="230"/>
      <c r="B16" s="232"/>
      <c r="C16" s="222"/>
      <c r="D16" s="130"/>
      <c r="E16" s="5"/>
      <c r="F16" s="259"/>
      <c r="G16" s="240"/>
      <c r="H16" s="237">
        <f>VLOOKUP(C15,出場選手データ!$1:$1048576,2)</f>
        <v>0</v>
      </c>
      <c r="I16" s="238"/>
      <c r="J16" s="238"/>
      <c r="K16" s="239"/>
      <c r="L16" s="269"/>
      <c r="M16" s="262"/>
      <c r="N16" s="264"/>
      <c r="O16" s="5"/>
    </row>
    <row r="17" spans="1:15" ht="36" customHeight="1" x14ac:dyDescent="0.4">
      <c r="A17" s="230"/>
      <c r="B17" s="232" t="s">
        <v>36</v>
      </c>
      <c r="C17" s="222">
        <v>100</v>
      </c>
      <c r="D17" s="130"/>
      <c r="E17" s="5"/>
      <c r="F17" s="259"/>
      <c r="G17" s="240" t="s">
        <v>36</v>
      </c>
      <c r="H17" s="234">
        <f>VLOOKUP(C17,出場選手データ!$1:$1048576,3)</f>
        <v>0</v>
      </c>
      <c r="I17" s="235"/>
      <c r="J17" s="235"/>
      <c r="K17" s="236"/>
      <c r="L17" s="268">
        <f>VLOOKUP(C17,出場選手データ!$1:$1048576,4)</f>
        <v>0</v>
      </c>
      <c r="M17" s="261">
        <f>VLOOKUP(C17,出場選手データ!$1:$1048576,5)</f>
        <v>0</v>
      </c>
      <c r="N17" s="263">
        <f>VLOOKUP(C17,出場選手データ!$1:$1048576,6)</f>
        <v>0</v>
      </c>
      <c r="O17" s="5"/>
    </row>
    <row r="18" spans="1:15" ht="36" customHeight="1" x14ac:dyDescent="0.4">
      <c r="A18" s="231"/>
      <c r="B18" s="232"/>
      <c r="C18" s="222"/>
      <c r="D18" s="130"/>
      <c r="E18" s="5"/>
      <c r="F18" s="260"/>
      <c r="G18" s="240"/>
      <c r="H18" s="237">
        <f>VLOOKUP(C17,出場選手データ!$1:$1048576,2)</f>
        <v>0</v>
      </c>
      <c r="I18" s="238"/>
      <c r="J18" s="238"/>
      <c r="K18" s="239"/>
      <c r="L18" s="269"/>
      <c r="M18" s="262"/>
      <c r="N18" s="264"/>
      <c r="O18" s="5"/>
    </row>
    <row r="19" spans="1:15" ht="36" customHeight="1" x14ac:dyDescent="0.4">
      <c r="A19" s="229">
        <v>55</v>
      </c>
      <c r="B19" s="232" t="s">
        <v>35</v>
      </c>
      <c r="C19" s="222">
        <v>100</v>
      </c>
      <c r="D19" s="130"/>
      <c r="E19" s="5"/>
      <c r="F19" s="258">
        <v>55</v>
      </c>
      <c r="G19" s="240" t="s">
        <v>35</v>
      </c>
      <c r="H19" s="234">
        <f>VLOOKUP(C19,出場選手データ!$1:$1048576,3)</f>
        <v>0</v>
      </c>
      <c r="I19" s="235"/>
      <c r="J19" s="235"/>
      <c r="K19" s="236"/>
      <c r="L19" s="268">
        <f>VLOOKUP(C19,出場選手データ!$1:$1048576,4)</f>
        <v>0</v>
      </c>
      <c r="M19" s="261">
        <f>VLOOKUP(C19,出場選手データ!$1:$1048576,5)</f>
        <v>0</v>
      </c>
      <c r="N19" s="263">
        <f>VLOOKUP(C19,出場選手データ!$1:$1048576,6)</f>
        <v>0</v>
      </c>
      <c r="O19" s="5"/>
    </row>
    <row r="20" spans="1:15" ht="36" customHeight="1" x14ac:dyDescent="0.4">
      <c r="A20" s="230"/>
      <c r="B20" s="232"/>
      <c r="C20" s="222"/>
      <c r="D20" s="130"/>
      <c r="E20" s="5"/>
      <c r="F20" s="259"/>
      <c r="G20" s="240"/>
      <c r="H20" s="237">
        <f>VLOOKUP(C19,出場選手データ!$1:$1048576,2)</f>
        <v>0</v>
      </c>
      <c r="I20" s="238"/>
      <c r="J20" s="238"/>
      <c r="K20" s="239"/>
      <c r="L20" s="269"/>
      <c r="M20" s="262"/>
      <c r="N20" s="264"/>
      <c r="O20" s="5"/>
    </row>
    <row r="21" spans="1:15" ht="36" customHeight="1" x14ac:dyDescent="0.4">
      <c r="A21" s="230"/>
      <c r="B21" s="232" t="s">
        <v>36</v>
      </c>
      <c r="C21" s="222">
        <v>100</v>
      </c>
      <c r="D21" s="130"/>
      <c r="E21" s="5"/>
      <c r="F21" s="259"/>
      <c r="G21" s="240" t="s">
        <v>36</v>
      </c>
      <c r="H21" s="234">
        <f>VLOOKUP(C21,出場選手データ!$1:$1048576,3)</f>
        <v>0</v>
      </c>
      <c r="I21" s="235"/>
      <c r="J21" s="235"/>
      <c r="K21" s="236"/>
      <c r="L21" s="268">
        <f>VLOOKUP(C21,出場選手データ!$1:$1048576,4)</f>
        <v>0</v>
      </c>
      <c r="M21" s="261">
        <f>VLOOKUP(C21,出場選手データ!$1:$1048576,5)</f>
        <v>0</v>
      </c>
      <c r="N21" s="263">
        <f>VLOOKUP(C21,出場選手データ!$1:$1048576,6)</f>
        <v>0</v>
      </c>
      <c r="O21" s="5"/>
    </row>
    <row r="22" spans="1:15" ht="36" customHeight="1" x14ac:dyDescent="0.4">
      <c r="A22" s="231"/>
      <c r="B22" s="232"/>
      <c r="C22" s="222"/>
      <c r="D22" s="130"/>
      <c r="E22" s="5"/>
      <c r="F22" s="260"/>
      <c r="G22" s="240"/>
      <c r="H22" s="237">
        <f>VLOOKUP(C21,出場選手データ!$1:$1048576,2)</f>
        <v>0</v>
      </c>
      <c r="I22" s="238"/>
      <c r="J22" s="238"/>
      <c r="K22" s="239"/>
      <c r="L22" s="269"/>
      <c r="M22" s="262"/>
      <c r="N22" s="264"/>
      <c r="O22" s="5"/>
    </row>
    <row r="23" spans="1:15" ht="36" customHeight="1" x14ac:dyDescent="0.4">
      <c r="A23" s="229">
        <v>60</v>
      </c>
      <c r="B23" s="232" t="s">
        <v>35</v>
      </c>
      <c r="C23" s="222">
        <v>100</v>
      </c>
      <c r="D23" s="130"/>
      <c r="E23" s="5"/>
      <c r="F23" s="258">
        <v>60</v>
      </c>
      <c r="G23" s="240" t="s">
        <v>35</v>
      </c>
      <c r="H23" s="234">
        <f>VLOOKUP(C23,出場選手データ!$1:$1048576,3)</f>
        <v>0</v>
      </c>
      <c r="I23" s="235"/>
      <c r="J23" s="235"/>
      <c r="K23" s="236"/>
      <c r="L23" s="268">
        <f>VLOOKUP(C23,出場選手データ!$1:$1048576,4)</f>
        <v>0</v>
      </c>
      <c r="M23" s="261">
        <f>VLOOKUP(C23,出場選手データ!$1:$1048576,5)</f>
        <v>0</v>
      </c>
      <c r="N23" s="263">
        <f>VLOOKUP(C23,出場選手データ!$1:$1048576,6)</f>
        <v>0</v>
      </c>
      <c r="O23" s="5"/>
    </row>
    <row r="24" spans="1:15" ht="36" customHeight="1" x14ac:dyDescent="0.4">
      <c r="A24" s="230"/>
      <c r="B24" s="232"/>
      <c r="C24" s="222"/>
      <c r="D24" s="130"/>
      <c r="E24" s="5"/>
      <c r="F24" s="259"/>
      <c r="G24" s="240"/>
      <c r="H24" s="237">
        <f>VLOOKUP(C23,出場選手データ!$1:$1048576,2)</f>
        <v>0</v>
      </c>
      <c r="I24" s="238"/>
      <c r="J24" s="238"/>
      <c r="K24" s="239"/>
      <c r="L24" s="269"/>
      <c r="M24" s="262"/>
      <c r="N24" s="264"/>
      <c r="O24" s="5"/>
    </row>
    <row r="25" spans="1:15" ht="36" customHeight="1" x14ac:dyDescent="0.4">
      <c r="A25" s="230"/>
      <c r="B25" s="232" t="s">
        <v>36</v>
      </c>
      <c r="C25" s="222">
        <v>100</v>
      </c>
      <c r="D25" s="130"/>
      <c r="E25" s="5"/>
      <c r="F25" s="259"/>
      <c r="G25" s="240" t="s">
        <v>36</v>
      </c>
      <c r="H25" s="234">
        <f>VLOOKUP(C25,出場選手データ!$1:$1048576,3)</f>
        <v>0</v>
      </c>
      <c r="I25" s="235"/>
      <c r="J25" s="235"/>
      <c r="K25" s="236"/>
      <c r="L25" s="268">
        <f>VLOOKUP(C25,出場選手データ!$1:$1048576,4)</f>
        <v>0</v>
      </c>
      <c r="M25" s="261">
        <f>VLOOKUP(C25,出場選手データ!$1:$1048576,5)</f>
        <v>0</v>
      </c>
      <c r="N25" s="263">
        <f>VLOOKUP(C25,出場選手データ!$1:$1048576,6)</f>
        <v>0</v>
      </c>
      <c r="O25" s="5"/>
    </row>
    <row r="26" spans="1:15" ht="36" customHeight="1" x14ac:dyDescent="0.4">
      <c r="A26" s="231"/>
      <c r="B26" s="232"/>
      <c r="C26" s="222"/>
      <c r="D26" s="130"/>
      <c r="E26" s="5"/>
      <c r="F26" s="260"/>
      <c r="G26" s="240"/>
      <c r="H26" s="237">
        <f>VLOOKUP(C25,出場選手データ!$1:$1048576,2)</f>
        <v>0</v>
      </c>
      <c r="I26" s="238"/>
      <c r="J26" s="238"/>
      <c r="K26" s="239"/>
      <c r="L26" s="269"/>
      <c r="M26" s="262"/>
      <c r="N26" s="264"/>
      <c r="O26" s="5"/>
    </row>
    <row r="27" spans="1:15" ht="36" customHeight="1" x14ac:dyDescent="0.4">
      <c r="A27" s="229">
        <v>66</v>
      </c>
      <c r="B27" s="232" t="s">
        <v>35</v>
      </c>
      <c r="C27" s="222">
        <v>100</v>
      </c>
      <c r="D27" s="130"/>
      <c r="E27" s="5"/>
      <c r="F27" s="258">
        <v>66</v>
      </c>
      <c r="G27" s="240" t="s">
        <v>35</v>
      </c>
      <c r="H27" s="234">
        <f>VLOOKUP(C27,出場選手データ!$1:$1048576,3)</f>
        <v>0</v>
      </c>
      <c r="I27" s="235"/>
      <c r="J27" s="235"/>
      <c r="K27" s="236"/>
      <c r="L27" s="268">
        <f>VLOOKUP(C27,出場選手データ!$1:$1048576,4)</f>
        <v>0</v>
      </c>
      <c r="M27" s="261">
        <f>VLOOKUP(C27,出場選手データ!$1:$1048576,5)</f>
        <v>0</v>
      </c>
      <c r="N27" s="263">
        <f>VLOOKUP(C27,出場選手データ!$1:$1048576,6)</f>
        <v>0</v>
      </c>
      <c r="O27" s="5"/>
    </row>
    <row r="28" spans="1:15" ht="36" customHeight="1" x14ac:dyDescent="0.4">
      <c r="A28" s="230"/>
      <c r="B28" s="232"/>
      <c r="C28" s="222"/>
      <c r="D28" s="130"/>
      <c r="E28" s="5"/>
      <c r="F28" s="259"/>
      <c r="G28" s="240"/>
      <c r="H28" s="237">
        <f>VLOOKUP(C27,出場選手データ!$1:$1048576,2)</f>
        <v>0</v>
      </c>
      <c r="I28" s="238"/>
      <c r="J28" s="238"/>
      <c r="K28" s="239"/>
      <c r="L28" s="269"/>
      <c r="M28" s="262"/>
      <c r="N28" s="264"/>
      <c r="O28" s="5"/>
    </row>
    <row r="29" spans="1:15" ht="36" customHeight="1" x14ac:dyDescent="0.4">
      <c r="A29" s="230"/>
      <c r="B29" s="232" t="s">
        <v>36</v>
      </c>
      <c r="C29" s="222">
        <v>100</v>
      </c>
      <c r="D29" s="130"/>
      <c r="E29" s="5"/>
      <c r="F29" s="259"/>
      <c r="G29" s="240" t="s">
        <v>36</v>
      </c>
      <c r="H29" s="234">
        <f>VLOOKUP(C29,出場選手データ!$1:$1048576,3)</f>
        <v>0</v>
      </c>
      <c r="I29" s="235"/>
      <c r="J29" s="235"/>
      <c r="K29" s="236"/>
      <c r="L29" s="268">
        <f>VLOOKUP(C29,出場選手データ!$1:$1048576,4)</f>
        <v>0</v>
      </c>
      <c r="M29" s="261">
        <f>VLOOKUP(C29,出場選手データ!$1:$1048576,5)</f>
        <v>0</v>
      </c>
      <c r="N29" s="263">
        <f>VLOOKUP(C29,出場選手データ!$1:$1048576,6)</f>
        <v>0</v>
      </c>
      <c r="O29" s="5"/>
    </row>
    <row r="30" spans="1:15" ht="36" customHeight="1" x14ac:dyDescent="0.4">
      <c r="A30" s="231"/>
      <c r="B30" s="232"/>
      <c r="C30" s="222"/>
      <c r="D30" s="130"/>
      <c r="E30" s="5"/>
      <c r="F30" s="260"/>
      <c r="G30" s="240"/>
      <c r="H30" s="237">
        <f>VLOOKUP(C29,出場選手データ!$1:$1048576,2)</f>
        <v>0</v>
      </c>
      <c r="I30" s="238"/>
      <c r="J30" s="238"/>
      <c r="K30" s="239"/>
      <c r="L30" s="269"/>
      <c r="M30" s="262"/>
      <c r="N30" s="264"/>
      <c r="O30" s="5"/>
    </row>
    <row r="31" spans="1:15" ht="36" customHeight="1" x14ac:dyDescent="0.4">
      <c r="A31" s="229">
        <v>73</v>
      </c>
      <c r="B31" s="232" t="s">
        <v>35</v>
      </c>
      <c r="C31" s="222">
        <v>100</v>
      </c>
      <c r="D31" s="130"/>
      <c r="E31" s="5"/>
      <c r="F31" s="258">
        <v>73</v>
      </c>
      <c r="G31" s="240" t="s">
        <v>35</v>
      </c>
      <c r="H31" s="234">
        <f>VLOOKUP(C31,出場選手データ!$1:$1048576,3)</f>
        <v>0</v>
      </c>
      <c r="I31" s="235"/>
      <c r="J31" s="235"/>
      <c r="K31" s="236"/>
      <c r="L31" s="268">
        <f>VLOOKUP(C31,出場選手データ!$1:$1048576,4)</f>
        <v>0</v>
      </c>
      <c r="M31" s="261">
        <f>VLOOKUP(C31,出場選手データ!$1:$1048576,5)</f>
        <v>0</v>
      </c>
      <c r="N31" s="263">
        <f>VLOOKUP(C31,出場選手データ!$1:$1048576,6)</f>
        <v>0</v>
      </c>
      <c r="O31" s="5"/>
    </row>
    <row r="32" spans="1:15" ht="36" customHeight="1" x14ac:dyDescent="0.4">
      <c r="A32" s="230"/>
      <c r="B32" s="232"/>
      <c r="C32" s="222"/>
      <c r="D32" s="130"/>
      <c r="E32" s="5"/>
      <c r="F32" s="259"/>
      <c r="G32" s="240"/>
      <c r="H32" s="237">
        <f>VLOOKUP(C31,出場選手データ!$1:$1048576,2)</f>
        <v>0</v>
      </c>
      <c r="I32" s="238"/>
      <c r="J32" s="238"/>
      <c r="K32" s="239"/>
      <c r="L32" s="269"/>
      <c r="M32" s="262"/>
      <c r="N32" s="264"/>
      <c r="O32" s="5"/>
    </row>
    <row r="33" spans="1:15" ht="36" customHeight="1" x14ac:dyDescent="0.4">
      <c r="A33" s="230"/>
      <c r="B33" s="232" t="s">
        <v>36</v>
      </c>
      <c r="C33" s="222">
        <v>100</v>
      </c>
      <c r="D33" s="130"/>
      <c r="E33" s="5"/>
      <c r="F33" s="259"/>
      <c r="G33" s="240" t="s">
        <v>36</v>
      </c>
      <c r="H33" s="234">
        <f>VLOOKUP(C33,出場選手データ!$1:$1048576,3)</f>
        <v>0</v>
      </c>
      <c r="I33" s="235"/>
      <c r="J33" s="235"/>
      <c r="K33" s="236"/>
      <c r="L33" s="268">
        <f>VLOOKUP(C33,出場選手データ!$1:$1048576,4)</f>
        <v>0</v>
      </c>
      <c r="M33" s="261">
        <f>VLOOKUP(C33,出場選手データ!$1:$1048576,5)</f>
        <v>0</v>
      </c>
      <c r="N33" s="263">
        <f>VLOOKUP(C33,出場選手データ!$1:$1048576,6)</f>
        <v>0</v>
      </c>
      <c r="O33" s="5"/>
    </row>
    <row r="34" spans="1:15" ht="36" customHeight="1" x14ac:dyDescent="0.4">
      <c r="A34" s="231"/>
      <c r="B34" s="232"/>
      <c r="C34" s="222"/>
      <c r="D34" s="130"/>
      <c r="E34" s="5"/>
      <c r="F34" s="260"/>
      <c r="G34" s="240"/>
      <c r="H34" s="237">
        <f>VLOOKUP(C33,出場選手データ!$1:$1048576,2)</f>
        <v>0</v>
      </c>
      <c r="I34" s="238"/>
      <c r="J34" s="238"/>
      <c r="K34" s="239"/>
      <c r="L34" s="269"/>
      <c r="M34" s="262"/>
      <c r="N34" s="264"/>
      <c r="O34" s="5"/>
    </row>
    <row r="35" spans="1:15" ht="36" customHeight="1" x14ac:dyDescent="0.4">
      <c r="A35" s="229">
        <v>81</v>
      </c>
      <c r="B35" s="232" t="s">
        <v>35</v>
      </c>
      <c r="C35" s="222">
        <v>100</v>
      </c>
      <c r="D35" s="130"/>
      <c r="E35" s="5"/>
      <c r="F35" s="258">
        <v>81</v>
      </c>
      <c r="G35" s="240" t="s">
        <v>35</v>
      </c>
      <c r="H35" s="234">
        <f>VLOOKUP(C35,出場選手データ!$1:$1048576,3)</f>
        <v>0</v>
      </c>
      <c r="I35" s="235"/>
      <c r="J35" s="235"/>
      <c r="K35" s="236"/>
      <c r="L35" s="268">
        <f>VLOOKUP(C35,出場選手データ!$1:$1048576,4)</f>
        <v>0</v>
      </c>
      <c r="M35" s="261">
        <f>VLOOKUP(C35,出場選手データ!$1:$1048576,5)</f>
        <v>0</v>
      </c>
      <c r="N35" s="263">
        <f>VLOOKUP(C35,出場選手データ!$1:$1048576,6)</f>
        <v>0</v>
      </c>
      <c r="O35" s="5"/>
    </row>
    <row r="36" spans="1:15" ht="36" customHeight="1" x14ac:dyDescent="0.4">
      <c r="A36" s="230"/>
      <c r="B36" s="232"/>
      <c r="C36" s="222"/>
      <c r="D36" s="130"/>
      <c r="E36" s="5"/>
      <c r="F36" s="259"/>
      <c r="G36" s="240"/>
      <c r="H36" s="237">
        <f>VLOOKUP(C35,出場選手データ!$1:$1048576,2)</f>
        <v>0</v>
      </c>
      <c r="I36" s="238"/>
      <c r="J36" s="238"/>
      <c r="K36" s="239"/>
      <c r="L36" s="269"/>
      <c r="M36" s="262"/>
      <c r="N36" s="264"/>
      <c r="O36" s="5"/>
    </row>
    <row r="37" spans="1:15" ht="36" customHeight="1" x14ac:dyDescent="0.4">
      <c r="A37" s="230"/>
      <c r="B37" s="232" t="s">
        <v>36</v>
      </c>
      <c r="C37" s="222">
        <v>100</v>
      </c>
      <c r="D37" s="130"/>
      <c r="E37" s="5"/>
      <c r="F37" s="259"/>
      <c r="G37" s="240" t="s">
        <v>36</v>
      </c>
      <c r="H37" s="234">
        <f>VLOOKUP(C37,出場選手データ!$1:$1048576,3)</f>
        <v>0</v>
      </c>
      <c r="I37" s="235"/>
      <c r="J37" s="235"/>
      <c r="K37" s="236"/>
      <c r="L37" s="268">
        <f>VLOOKUP(C37,出場選手データ!$1:$1048576,4)</f>
        <v>0</v>
      </c>
      <c r="M37" s="261">
        <f>VLOOKUP(C37,出場選手データ!$1:$1048576,5)</f>
        <v>0</v>
      </c>
      <c r="N37" s="263">
        <f>VLOOKUP(C37,出場選手データ!$1:$1048576,6)</f>
        <v>0</v>
      </c>
      <c r="O37" s="5"/>
    </row>
    <row r="38" spans="1:15" ht="36" customHeight="1" x14ac:dyDescent="0.4">
      <c r="A38" s="231"/>
      <c r="B38" s="232"/>
      <c r="C38" s="222"/>
      <c r="D38" s="130"/>
      <c r="E38" s="5"/>
      <c r="F38" s="260"/>
      <c r="G38" s="240"/>
      <c r="H38" s="237">
        <f>VLOOKUP(C37,出場選手データ!$1:$1048576,2)</f>
        <v>0</v>
      </c>
      <c r="I38" s="238"/>
      <c r="J38" s="238"/>
      <c r="K38" s="239"/>
      <c r="L38" s="269"/>
      <c r="M38" s="262"/>
      <c r="N38" s="264"/>
      <c r="O38" s="5"/>
    </row>
    <row r="39" spans="1:15" ht="36" customHeight="1" x14ac:dyDescent="0.4">
      <c r="A39" s="229">
        <v>90</v>
      </c>
      <c r="B39" s="232" t="s">
        <v>35</v>
      </c>
      <c r="C39" s="222">
        <v>100</v>
      </c>
      <c r="D39" s="130"/>
      <c r="E39" s="5"/>
      <c r="F39" s="258">
        <v>90</v>
      </c>
      <c r="G39" s="240" t="s">
        <v>35</v>
      </c>
      <c r="H39" s="234">
        <f>VLOOKUP(C39,出場選手データ!$1:$1048576,3)</f>
        <v>0</v>
      </c>
      <c r="I39" s="235"/>
      <c r="J39" s="235"/>
      <c r="K39" s="236"/>
      <c r="L39" s="268">
        <f>VLOOKUP(C39,出場選手データ!$1:$1048576,4)</f>
        <v>0</v>
      </c>
      <c r="M39" s="261">
        <f>VLOOKUP(C39,出場選手データ!$1:$1048576,5)</f>
        <v>0</v>
      </c>
      <c r="N39" s="263">
        <f>VLOOKUP(C39,出場選手データ!$1:$1048576,6)</f>
        <v>0</v>
      </c>
      <c r="O39" s="5"/>
    </row>
    <row r="40" spans="1:15" ht="36" customHeight="1" x14ac:dyDescent="0.4">
      <c r="A40" s="230"/>
      <c r="B40" s="232"/>
      <c r="C40" s="222"/>
      <c r="D40" s="130"/>
      <c r="E40" s="5"/>
      <c r="F40" s="259"/>
      <c r="G40" s="240"/>
      <c r="H40" s="237">
        <f>VLOOKUP(C39,出場選手データ!$1:$1048576,2)</f>
        <v>0</v>
      </c>
      <c r="I40" s="238"/>
      <c r="J40" s="238"/>
      <c r="K40" s="239"/>
      <c r="L40" s="269"/>
      <c r="M40" s="262"/>
      <c r="N40" s="264"/>
      <c r="O40" s="5"/>
    </row>
    <row r="41" spans="1:15" ht="36" customHeight="1" x14ac:dyDescent="0.4">
      <c r="A41" s="230"/>
      <c r="B41" s="232" t="s">
        <v>36</v>
      </c>
      <c r="C41" s="222">
        <v>100</v>
      </c>
      <c r="D41" s="130"/>
      <c r="E41" s="5"/>
      <c r="F41" s="259"/>
      <c r="G41" s="240" t="s">
        <v>36</v>
      </c>
      <c r="H41" s="234">
        <f>VLOOKUP(C41,出場選手データ!$1:$1048576,3)</f>
        <v>0</v>
      </c>
      <c r="I41" s="235"/>
      <c r="J41" s="235"/>
      <c r="K41" s="236"/>
      <c r="L41" s="268">
        <f>VLOOKUP(C41,出場選手データ!$1:$1048576,4)</f>
        <v>0</v>
      </c>
      <c r="M41" s="261">
        <f>VLOOKUP(C41,出場選手データ!$1:$1048576,5)</f>
        <v>0</v>
      </c>
      <c r="N41" s="263">
        <f>VLOOKUP(C41,出場選手データ!$1:$1048576,6)</f>
        <v>0</v>
      </c>
      <c r="O41" s="5"/>
    </row>
    <row r="42" spans="1:15" ht="36" customHeight="1" x14ac:dyDescent="0.4">
      <c r="A42" s="231"/>
      <c r="B42" s="232"/>
      <c r="C42" s="222"/>
      <c r="D42" s="130"/>
      <c r="E42" s="5"/>
      <c r="F42" s="260"/>
      <c r="G42" s="240"/>
      <c r="H42" s="237">
        <f>VLOOKUP(C41,出場選手データ!$1:$1048576,2)</f>
        <v>0</v>
      </c>
      <c r="I42" s="238"/>
      <c r="J42" s="238"/>
      <c r="K42" s="239"/>
      <c r="L42" s="269"/>
      <c r="M42" s="262"/>
      <c r="N42" s="264"/>
      <c r="O42" s="5"/>
    </row>
    <row r="43" spans="1:15" ht="36" customHeight="1" x14ac:dyDescent="0.4">
      <c r="A43" s="229" t="s">
        <v>41</v>
      </c>
      <c r="B43" s="232" t="s">
        <v>35</v>
      </c>
      <c r="C43" s="222">
        <v>100</v>
      </c>
      <c r="D43" s="130"/>
      <c r="E43" s="5"/>
      <c r="F43" s="258" t="s">
        <v>41</v>
      </c>
      <c r="G43" s="240" t="s">
        <v>35</v>
      </c>
      <c r="H43" s="234">
        <f>VLOOKUP(C43,出場選手データ!$1:$1048576,3)</f>
        <v>0</v>
      </c>
      <c r="I43" s="235"/>
      <c r="J43" s="235"/>
      <c r="K43" s="236"/>
      <c r="L43" s="268">
        <f>VLOOKUP(C43,出場選手データ!$1:$1048576,4)</f>
        <v>0</v>
      </c>
      <c r="M43" s="261">
        <f>VLOOKUP(C43,出場選手データ!$1:$1048576,5)</f>
        <v>0</v>
      </c>
      <c r="N43" s="263">
        <f>VLOOKUP(C43,出場選手データ!$1:$1048576,6)</f>
        <v>0</v>
      </c>
      <c r="O43" s="5"/>
    </row>
    <row r="44" spans="1:15" ht="36" customHeight="1" x14ac:dyDescent="0.4">
      <c r="A44" s="230"/>
      <c r="B44" s="232"/>
      <c r="C44" s="222"/>
      <c r="D44" s="130"/>
      <c r="E44" s="5"/>
      <c r="F44" s="259"/>
      <c r="G44" s="240"/>
      <c r="H44" s="237">
        <f>VLOOKUP(C43,出場選手データ!$1:$1048576,2)</f>
        <v>0</v>
      </c>
      <c r="I44" s="238"/>
      <c r="J44" s="238"/>
      <c r="K44" s="239"/>
      <c r="L44" s="269"/>
      <c r="M44" s="262"/>
      <c r="N44" s="264"/>
      <c r="O44" s="5"/>
    </row>
    <row r="45" spans="1:15" ht="36" customHeight="1" x14ac:dyDescent="0.4">
      <c r="A45" s="230"/>
      <c r="B45" s="232" t="s">
        <v>36</v>
      </c>
      <c r="C45" s="222">
        <v>100</v>
      </c>
      <c r="D45" s="130"/>
      <c r="E45" s="5"/>
      <c r="F45" s="259"/>
      <c r="G45" s="240" t="s">
        <v>36</v>
      </c>
      <c r="H45" s="234">
        <f>VLOOKUP(C45,出場選手データ!$1:$1048576,3)</f>
        <v>0</v>
      </c>
      <c r="I45" s="235"/>
      <c r="J45" s="235"/>
      <c r="K45" s="236"/>
      <c r="L45" s="268">
        <f>VLOOKUP(C45,出場選手データ!$1:$1048576,4)</f>
        <v>0</v>
      </c>
      <c r="M45" s="261">
        <f>VLOOKUP(C45,出場選手データ!$1:$1048576,5)</f>
        <v>0</v>
      </c>
      <c r="N45" s="263">
        <f>VLOOKUP(C45,出場選手データ!$1:$1048576,6)</f>
        <v>0</v>
      </c>
      <c r="O45" s="5"/>
    </row>
    <row r="46" spans="1:15" ht="36" customHeight="1" x14ac:dyDescent="0.4">
      <c r="A46" s="231"/>
      <c r="B46" s="232"/>
      <c r="C46" s="222"/>
      <c r="D46" s="130"/>
      <c r="E46" s="5"/>
      <c r="F46" s="260"/>
      <c r="G46" s="240"/>
      <c r="H46" s="237">
        <f>VLOOKUP(C45,出場選手データ!$1:$1048576,2)</f>
        <v>0</v>
      </c>
      <c r="I46" s="238"/>
      <c r="J46" s="238"/>
      <c r="K46" s="239"/>
      <c r="L46" s="269"/>
      <c r="M46" s="262"/>
      <c r="N46" s="264"/>
      <c r="O46" s="5"/>
    </row>
    <row r="47" spans="1:15" ht="15" customHeight="1" x14ac:dyDescent="0.4">
      <c r="E47" s="5"/>
      <c r="F47" s="5"/>
      <c r="G47" s="5"/>
      <c r="H47" s="5"/>
      <c r="I47" s="5"/>
      <c r="J47" s="5"/>
      <c r="K47" s="5"/>
      <c r="L47" s="5"/>
      <c r="M47" s="5"/>
      <c r="N47" s="14"/>
      <c r="O47" s="5"/>
    </row>
    <row r="48" spans="1:15" ht="15" customHeight="1" x14ac:dyDescent="0.4">
      <c r="E48" s="5"/>
      <c r="F48" s="149"/>
      <c r="G48" s="149"/>
      <c r="H48" s="149"/>
      <c r="I48" s="149"/>
      <c r="J48" s="149"/>
      <c r="K48" s="149"/>
      <c r="L48" s="149"/>
      <c r="M48" s="149"/>
      <c r="N48" s="149"/>
      <c r="O48" s="5"/>
    </row>
    <row r="49" spans="5:19" ht="15" customHeight="1" x14ac:dyDescent="0.4">
      <c r="E49" s="5"/>
      <c r="F49" s="149"/>
      <c r="G49" s="149"/>
      <c r="H49" s="149"/>
      <c r="I49" s="149"/>
      <c r="J49" s="149"/>
      <c r="K49" s="149"/>
      <c r="L49" s="149"/>
      <c r="M49" s="149"/>
      <c r="N49" s="149"/>
      <c r="O49" s="5"/>
    </row>
    <row r="50" spans="5:19" ht="15" customHeight="1" x14ac:dyDescent="0.4">
      <c r="E50" s="5"/>
      <c r="F50" s="5"/>
      <c r="G50" s="5"/>
      <c r="H50" s="5"/>
      <c r="I50" s="5"/>
      <c r="J50" s="5"/>
      <c r="K50" s="5"/>
      <c r="L50" s="5"/>
      <c r="M50" s="5"/>
      <c r="N50" s="14"/>
      <c r="O50" s="5"/>
    </row>
    <row r="51" spans="5:19" ht="25.5" x14ac:dyDescent="0.4">
      <c r="E51" s="5"/>
      <c r="F51" s="273" t="s">
        <v>28</v>
      </c>
      <c r="G51" s="274"/>
      <c r="H51" s="274"/>
      <c r="I51" s="274"/>
      <c r="J51" s="274"/>
      <c r="K51" s="274"/>
      <c r="L51" s="274"/>
      <c r="M51" s="274"/>
      <c r="N51" s="275"/>
      <c r="O51" s="5"/>
      <c r="R51" s="4"/>
      <c r="S51" s="4"/>
    </row>
    <row r="52" spans="5:19" x14ac:dyDescent="0.4">
      <c r="E52" s="5"/>
      <c r="F52" s="5"/>
      <c r="G52" s="5"/>
      <c r="H52" s="5"/>
      <c r="I52" s="5"/>
      <c r="J52" s="5"/>
      <c r="K52" s="5"/>
      <c r="L52" s="5"/>
      <c r="M52" s="5"/>
      <c r="N52" s="14"/>
      <c r="O52" s="5"/>
    </row>
    <row r="53" spans="5:19" s="4" customFormat="1" ht="30" x14ac:dyDescent="0.4">
      <c r="E53" s="10"/>
      <c r="F53" s="211" t="s">
        <v>37</v>
      </c>
      <c r="G53" s="211"/>
      <c r="H53" s="211"/>
      <c r="I53" s="12">
        <f>出場校データ!D2</f>
        <v>0</v>
      </c>
      <c r="J53" s="13"/>
      <c r="K53" s="212">
        <f>H6</f>
        <v>0</v>
      </c>
      <c r="L53" s="212"/>
      <c r="M53" s="196" t="s">
        <v>133</v>
      </c>
      <c r="N53" s="196"/>
      <c r="O53" s="10"/>
      <c r="R53" s="2"/>
      <c r="S53" s="2"/>
    </row>
    <row r="54" spans="5:19" ht="26.65" customHeight="1" x14ac:dyDescent="0.4">
      <c r="E54" s="5"/>
      <c r="F54" s="5"/>
      <c r="G54" s="5"/>
      <c r="H54" s="277" t="s">
        <v>38</v>
      </c>
      <c r="I54" s="278"/>
      <c r="J54" s="279"/>
      <c r="K54" s="185" t="s">
        <v>44</v>
      </c>
      <c r="L54" s="186"/>
      <c r="M54" s="186" t="s">
        <v>31</v>
      </c>
      <c r="N54" s="186"/>
      <c r="O54" s="5"/>
    </row>
    <row r="55" spans="5:19" ht="30" x14ac:dyDescent="0.4">
      <c r="E55" s="5"/>
      <c r="F55" s="5"/>
      <c r="G55" s="5"/>
      <c r="H55" s="278"/>
      <c r="I55" s="278"/>
      <c r="J55" s="279"/>
      <c r="K55" s="209">
        <f>出場校データ!D33</f>
        <v>0</v>
      </c>
      <c r="L55" s="209"/>
      <c r="M55" s="210">
        <f>K55*2000</f>
        <v>0</v>
      </c>
      <c r="N55" s="210"/>
      <c r="O55" s="5"/>
    </row>
    <row r="56" spans="5:19" x14ac:dyDescent="0.4">
      <c r="E56" s="5"/>
      <c r="F56" s="5"/>
      <c r="G56" s="5"/>
      <c r="H56" s="5"/>
      <c r="I56" s="5"/>
      <c r="J56" s="5"/>
      <c r="K56" s="5"/>
      <c r="L56" s="5"/>
      <c r="M56" s="5"/>
      <c r="N56" s="14"/>
      <c r="O56" s="5"/>
    </row>
  </sheetData>
  <sheetProtection sheet="1" objects="1" scenarios="1"/>
  <protectedRanges>
    <protectedRange sqref="C15:D46" name="範囲1"/>
  </protectedRanges>
  <mergeCells count="184">
    <mergeCell ref="M53:N53"/>
    <mergeCell ref="F53:H53"/>
    <mergeCell ref="K53:L53"/>
    <mergeCell ref="M35:M36"/>
    <mergeCell ref="N35:N36"/>
    <mergeCell ref="L37:L38"/>
    <mergeCell ref="M37:M38"/>
    <mergeCell ref="N37:N38"/>
    <mergeCell ref="H54:J55"/>
    <mergeCell ref="M39:M40"/>
    <mergeCell ref="N39:N40"/>
    <mergeCell ref="L41:L42"/>
    <mergeCell ref="M41:M42"/>
    <mergeCell ref="N41:N42"/>
    <mergeCell ref="L43:L44"/>
    <mergeCell ref="M43:M44"/>
    <mergeCell ref="N43:N44"/>
    <mergeCell ref="L45:L46"/>
    <mergeCell ref="M45:M46"/>
    <mergeCell ref="N45:N46"/>
    <mergeCell ref="K54:L54"/>
    <mergeCell ref="M54:N54"/>
    <mergeCell ref="K55:L55"/>
    <mergeCell ref="M55:N55"/>
    <mergeCell ref="H19:K19"/>
    <mergeCell ref="F48:N48"/>
    <mergeCell ref="F49:N49"/>
    <mergeCell ref="F51:N51"/>
    <mergeCell ref="M27:M28"/>
    <mergeCell ref="N27:N28"/>
    <mergeCell ref="L29:L30"/>
    <mergeCell ref="M29:M30"/>
    <mergeCell ref="N29:N30"/>
    <mergeCell ref="M31:M32"/>
    <mergeCell ref="N31:N32"/>
    <mergeCell ref="L33:L34"/>
    <mergeCell ref="M33:M34"/>
    <mergeCell ref="N33:N34"/>
    <mergeCell ref="G33:G34"/>
    <mergeCell ref="G35:G36"/>
    <mergeCell ref="H29:K29"/>
    <mergeCell ref="H30:K30"/>
    <mergeCell ref="H31:K31"/>
    <mergeCell ref="F39:F42"/>
    <mergeCell ref="G39:G40"/>
    <mergeCell ref="F35:F38"/>
    <mergeCell ref="G41:G42"/>
    <mergeCell ref="H32:K32"/>
    <mergeCell ref="M19:M20"/>
    <mergeCell ref="N19:N20"/>
    <mergeCell ref="L21:L22"/>
    <mergeCell ref="M21:M22"/>
    <mergeCell ref="N21:N22"/>
    <mergeCell ref="M23:M24"/>
    <mergeCell ref="N23:N24"/>
    <mergeCell ref="L25:L26"/>
    <mergeCell ref="M25:M26"/>
    <mergeCell ref="N25:N26"/>
    <mergeCell ref="C35:C36"/>
    <mergeCell ref="C37:C38"/>
    <mergeCell ref="C39:C40"/>
    <mergeCell ref="C41:C42"/>
    <mergeCell ref="C43:C44"/>
    <mergeCell ref="C45:C46"/>
    <mergeCell ref="L15:L16"/>
    <mergeCell ref="L23:L24"/>
    <mergeCell ref="L31:L32"/>
    <mergeCell ref="L39:L40"/>
    <mergeCell ref="F23:F26"/>
    <mergeCell ref="G23:G24"/>
    <mergeCell ref="G25:G26"/>
    <mergeCell ref="G37:G38"/>
    <mergeCell ref="L17:L18"/>
    <mergeCell ref="L19:L20"/>
    <mergeCell ref="L27:L28"/>
    <mergeCell ref="L35:L36"/>
    <mergeCell ref="C15:C16"/>
    <mergeCell ref="C17:C18"/>
    <mergeCell ref="C19:C20"/>
    <mergeCell ref="C21:C22"/>
    <mergeCell ref="C23:C24"/>
    <mergeCell ref="G15:G16"/>
    <mergeCell ref="G9:I9"/>
    <mergeCell ref="K9:N9"/>
    <mergeCell ref="F1:G1"/>
    <mergeCell ref="L2:N2"/>
    <mergeCell ref="F4:G4"/>
    <mergeCell ref="H4:J4"/>
    <mergeCell ref="K4:K5"/>
    <mergeCell ref="F5:G5"/>
    <mergeCell ref="H5:J5"/>
    <mergeCell ref="F6:G6"/>
    <mergeCell ref="H6:N6"/>
    <mergeCell ref="G8:I8"/>
    <mergeCell ref="K8:N8"/>
    <mergeCell ref="I7:N7"/>
    <mergeCell ref="I3:K3"/>
    <mergeCell ref="L4:M5"/>
    <mergeCell ref="N4:N5"/>
    <mergeCell ref="F13:F14"/>
    <mergeCell ref="G13:G14"/>
    <mergeCell ref="F15:F18"/>
    <mergeCell ref="G17:G18"/>
    <mergeCell ref="H15:K15"/>
    <mergeCell ref="H14:K14"/>
    <mergeCell ref="H13:K13"/>
    <mergeCell ref="G10:I10"/>
    <mergeCell ref="K10:N10"/>
    <mergeCell ref="G11:I11"/>
    <mergeCell ref="K11:N11"/>
    <mergeCell ref="N13:N14"/>
    <mergeCell ref="L13:L14"/>
    <mergeCell ref="M13:M14"/>
    <mergeCell ref="M15:M16"/>
    <mergeCell ref="N15:N16"/>
    <mergeCell ref="M17:M18"/>
    <mergeCell ref="N17:N18"/>
    <mergeCell ref="H16:K16"/>
    <mergeCell ref="H17:K17"/>
    <mergeCell ref="H18:K18"/>
    <mergeCell ref="A43:A46"/>
    <mergeCell ref="B43:B44"/>
    <mergeCell ref="H37:K37"/>
    <mergeCell ref="H38:K38"/>
    <mergeCell ref="H39:K39"/>
    <mergeCell ref="H40:K40"/>
    <mergeCell ref="H41:K41"/>
    <mergeCell ref="H42:K42"/>
    <mergeCell ref="H43:K43"/>
    <mergeCell ref="H44:K44"/>
    <mergeCell ref="H45:K45"/>
    <mergeCell ref="F43:F46"/>
    <mergeCell ref="G43:G44"/>
    <mergeCell ref="G45:G46"/>
    <mergeCell ref="B45:B46"/>
    <mergeCell ref="A39:A42"/>
    <mergeCell ref="B39:B40"/>
    <mergeCell ref="B41:B42"/>
    <mergeCell ref="H35:K35"/>
    <mergeCell ref="H36:K36"/>
    <mergeCell ref="H20:K20"/>
    <mergeCell ref="H21:K21"/>
    <mergeCell ref="H22:K22"/>
    <mergeCell ref="H23:K23"/>
    <mergeCell ref="H24:K24"/>
    <mergeCell ref="H25:K25"/>
    <mergeCell ref="H26:K26"/>
    <mergeCell ref="H27:K27"/>
    <mergeCell ref="H28:K28"/>
    <mergeCell ref="H34:K34"/>
    <mergeCell ref="H33:K33"/>
    <mergeCell ref="F19:F22"/>
    <mergeCell ref="G19:G20"/>
    <mergeCell ref="G21:G22"/>
    <mergeCell ref="F27:F30"/>
    <mergeCell ref="G27:G28"/>
    <mergeCell ref="G29:G30"/>
    <mergeCell ref="G31:G32"/>
    <mergeCell ref="F31:F34"/>
    <mergeCell ref="C33:C34"/>
    <mergeCell ref="A10:C14"/>
    <mergeCell ref="H46:K46"/>
    <mergeCell ref="A15:A18"/>
    <mergeCell ref="B15:B16"/>
    <mergeCell ref="B17:B18"/>
    <mergeCell ref="A19:A22"/>
    <mergeCell ref="B19:B20"/>
    <mergeCell ref="B21:B22"/>
    <mergeCell ref="A23:A26"/>
    <mergeCell ref="B23:B24"/>
    <mergeCell ref="B25:B26"/>
    <mergeCell ref="A27:A30"/>
    <mergeCell ref="B27:B28"/>
    <mergeCell ref="B29:B30"/>
    <mergeCell ref="A31:A34"/>
    <mergeCell ref="B31:B32"/>
    <mergeCell ref="B33:B34"/>
    <mergeCell ref="A35:A38"/>
    <mergeCell ref="B35:B36"/>
    <mergeCell ref="B37:B38"/>
    <mergeCell ref="C25:C26"/>
    <mergeCell ref="C27:C28"/>
    <mergeCell ref="C29:C30"/>
    <mergeCell ref="C31:C32"/>
  </mergeCells>
  <phoneticPr fontId="1"/>
  <conditionalFormatting sqref="M55:N55">
    <cfRule type="cellIs" dxfId="27" priority="45" operator="equal">
      <formula>0</formula>
    </cfRule>
  </conditionalFormatting>
  <conditionalFormatting sqref="H15:H46">
    <cfRule type="cellIs" dxfId="26" priority="42" operator="equal">
      <formula>0</formula>
    </cfRule>
  </conditionalFormatting>
  <conditionalFormatting sqref="L15:N46 H15:H46">
    <cfRule type="cellIs" dxfId="25" priority="41" operator="equal">
      <formula>0</formula>
    </cfRule>
  </conditionalFormatting>
  <conditionalFormatting sqref="G3">
    <cfRule type="cellIs" dxfId="24" priority="6" operator="equal">
      <formula>34</formula>
    </cfRule>
  </conditionalFormatting>
  <conditionalFormatting sqref="F1:N3 F7:N11">
    <cfRule type="cellIs" dxfId="23" priority="5" operator="equal">
      <formula>0</formula>
    </cfRule>
  </conditionalFormatting>
  <conditionalFormatting sqref="F53:L55">
    <cfRule type="cellIs" dxfId="22" priority="4" operator="equal">
      <formula>0</formula>
    </cfRule>
  </conditionalFormatting>
  <conditionalFormatting sqref="F6:N6">
    <cfRule type="cellIs" dxfId="21" priority="2" operator="equal">
      <formula>0</formula>
    </cfRule>
  </conditionalFormatting>
  <conditionalFormatting sqref="F5:K5 F4:L4 N4">
    <cfRule type="cellIs" dxfId="20" priority="1" operator="equal">
      <formula>0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rgb="FFFFC000"/>
    <pageSetUpPr fitToPage="1"/>
  </sheetPr>
  <dimension ref="A1:S56"/>
  <sheetViews>
    <sheetView zoomScale="60" zoomScaleNormal="60" workbookViewId="0"/>
  </sheetViews>
  <sheetFormatPr defaultColWidth="8.75" defaultRowHeight="18.75" x14ac:dyDescent="0.4"/>
  <cols>
    <col min="1" max="3" width="19.375" style="2" customWidth="1"/>
    <col min="4" max="4" width="8.375" style="2" customWidth="1"/>
    <col min="5" max="5" width="3.625" style="2" customWidth="1"/>
    <col min="6" max="14" width="18.375" style="2" customWidth="1"/>
    <col min="15" max="15" width="3.625" style="2" customWidth="1"/>
    <col min="16" max="16384" width="8.75" style="2"/>
  </cols>
  <sheetData>
    <row r="1" spans="1:19" s="1" customFormat="1" ht="30" x14ac:dyDescent="0.4">
      <c r="E1" s="6"/>
      <c r="F1" s="213" t="s">
        <v>32</v>
      </c>
      <c r="G1" s="213"/>
      <c r="H1" s="11" t="s">
        <v>27</v>
      </c>
      <c r="I1" s="11">
        <f>出場校データ!D41</f>
        <v>0</v>
      </c>
      <c r="J1" s="11" t="s">
        <v>26</v>
      </c>
      <c r="K1" s="11">
        <f>出場校データ!D42</f>
        <v>0</v>
      </c>
      <c r="L1" s="11" t="s">
        <v>25</v>
      </c>
      <c r="M1" s="11">
        <f>出場校データ!D43</f>
        <v>0</v>
      </c>
      <c r="N1" s="11" t="s">
        <v>24</v>
      </c>
      <c r="O1" s="6"/>
      <c r="R1" s="2"/>
      <c r="S1" s="3"/>
    </row>
    <row r="2" spans="1:19" ht="41.65" customHeight="1" x14ac:dyDescent="0.4">
      <c r="A2" s="128" t="s">
        <v>123</v>
      </c>
      <c r="E2" s="5"/>
      <c r="F2" s="5"/>
      <c r="G2" s="5"/>
      <c r="H2" s="5"/>
      <c r="I2" s="5"/>
      <c r="J2" s="5"/>
      <c r="K2" s="5"/>
      <c r="L2" s="218" t="str">
        <f>CONCATENATE(H1,"　",I1,J1,"　",K1,L1,"　",M1,N1)</f>
        <v>令和　0年　0月　0日</v>
      </c>
      <c r="M2" s="218"/>
      <c r="N2" s="218"/>
      <c r="O2" s="5"/>
    </row>
    <row r="3" spans="1:19" s="3" customFormat="1" ht="31.15" customHeight="1" x14ac:dyDescent="0.4">
      <c r="E3" s="13"/>
      <c r="F3" s="61" t="s">
        <v>21</v>
      </c>
      <c r="G3" s="62">
        <f>メニュー!D1+34</f>
        <v>42</v>
      </c>
      <c r="H3" s="63" t="s">
        <v>106</v>
      </c>
      <c r="I3" s="246" t="str">
        <f>メニュー!F2</f>
        <v>中国中学校柔道選手権大会</v>
      </c>
      <c r="J3" s="246"/>
      <c r="K3" s="246"/>
      <c r="L3" s="63" t="s">
        <v>109</v>
      </c>
      <c r="M3" s="64" t="s">
        <v>33</v>
      </c>
      <c r="N3" s="63" t="s">
        <v>39</v>
      </c>
      <c r="O3" s="13"/>
      <c r="R3" s="2"/>
      <c r="S3" s="2"/>
    </row>
    <row r="4" spans="1:19" ht="31.15" customHeight="1" x14ac:dyDescent="0.4">
      <c r="E4" s="5"/>
      <c r="F4" s="241" t="s">
        <v>9</v>
      </c>
      <c r="G4" s="241"/>
      <c r="H4" s="242">
        <f>出場校データ!D4</f>
        <v>0</v>
      </c>
      <c r="I4" s="242"/>
      <c r="J4" s="242"/>
      <c r="K4" s="243" t="s">
        <v>149</v>
      </c>
      <c r="L4" s="247">
        <f>出場校データ!D5</f>
        <v>0</v>
      </c>
      <c r="M4" s="248"/>
      <c r="N4" s="251"/>
      <c r="O4" s="5"/>
    </row>
    <row r="5" spans="1:19" ht="31.15" customHeight="1" x14ac:dyDescent="0.4">
      <c r="E5" s="5"/>
      <c r="F5" s="244" t="s">
        <v>128</v>
      </c>
      <c r="G5" s="244"/>
      <c r="H5" s="245">
        <f>出場校データ!D3</f>
        <v>0</v>
      </c>
      <c r="I5" s="245"/>
      <c r="J5" s="245"/>
      <c r="K5" s="186"/>
      <c r="L5" s="249"/>
      <c r="M5" s="250"/>
      <c r="N5" s="252"/>
      <c r="O5" s="5"/>
    </row>
    <row r="6" spans="1:19" ht="34.5" customHeight="1" x14ac:dyDescent="0.4">
      <c r="E6" s="5"/>
      <c r="F6" s="243" t="s">
        <v>135</v>
      </c>
      <c r="G6" s="186"/>
      <c r="H6" s="256">
        <f>出場校データ!D6</f>
        <v>0</v>
      </c>
      <c r="I6" s="256"/>
      <c r="J6" s="256"/>
      <c r="K6" s="256"/>
      <c r="L6" s="256"/>
      <c r="M6" s="256"/>
      <c r="N6" s="256"/>
      <c r="O6" s="5"/>
    </row>
    <row r="7" spans="1:19" ht="31.15" customHeight="1" x14ac:dyDescent="0.4">
      <c r="E7" s="5"/>
      <c r="F7" s="18" t="s">
        <v>16</v>
      </c>
      <c r="G7" s="9" t="s">
        <v>20</v>
      </c>
      <c r="H7" s="28">
        <f>出場校データ!D7</f>
        <v>0</v>
      </c>
      <c r="I7" s="187" t="str">
        <f>CONCATENATE(出場校データ!D2,出場校データ!D8)</f>
        <v/>
      </c>
      <c r="J7" s="187"/>
      <c r="K7" s="187"/>
      <c r="L7" s="187"/>
      <c r="M7" s="187"/>
      <c r="N7" s="188"/>
      <c r="O7" s="5"/>
    </row>
    <row r="8" spans="1:19" ht="31.15" customHeight="1" x14ac:dyDescent="0.4">
      <c r="E8" s="5"/>
      <c r="F8" s="19" t="s">
        <v>15</v>
      </c>
      <c r="G8" s="181">
        <f>出場校データ!D9</f>
        <v>0</v>
      </c>
      <c r="H8" s="181"/>
      <c r="I8" s="181"/>
      <c r="J8" s="19" t="s">
        <v>19</v>
      </c>
      <c r="K8" s="220">
        <f>出場校データ!D10</f>
        <v>0</v>
      </c>
      <c r="L8" s="220"/>
      <c r="M8" s="220"/>
      <c r="N8" s="220"/>
      <c r="O8" s="5"/>
    </row>
    <row r="9" spans="1:19" ht="31.15" customHeight="1" x14ac:dyDescent="0.4">
      <c r="E9" s="5"/>
      <c r="F9" s="19" t="s">
        <v>45</v>
      </c>
      <c r="G9" s="253">
        <f>出場校データ!D34</f>
        <v>0</v>
      </c>
      <c r="H9" s="253"/>
      <c r="I9" s="253"/>
      <c r="J9" s="19" t="s">
        <v>17</v>
      </c>
      <c r="K9" s="253">
        <f>出場校データ!D35</f>
        <v>0</v>
      </c>
      <c r="L9" s="253"/>
      <c r="M9" s="253"/>
      <c r="N9" s="253"/>
      <c r="O9" s="5"/>
    </row>
    <row r="10" spans="1:19" ht="31.15" customHeight="1" x14ac:dyDescent="0.4">
      <c r="A10" s="233" t="s">
        <v>97</v>
      </c>
      <c r="B10" s="233"/>
      <c r="C10" s="233"/>
      <c r="D10" s="129"/>
      <c r="E10" s="5"/>
      <c r="F10" s="19" t="s">
        <v>14</v>
      </c>
      <c r="G10" s="253">
        <f>出場校データ!D36</f>
        <v>0</v>
      </c>
      <c r="H10" s="253"/>
      <c r="I10" s="253"/>
      <c r="J10" s="19" t="s">
        <v>18</v>
      </c>
      <c r="K10" s="253">
        <f>出場校データ!D37</f>
        <v>0</v>
      </c>
      <c r="L10" s="253"/>
      <c r="M10" s="253"/>
      <c r="N10" s="253"/>
      <c r="O10" s="5"/>
    </row>
    <row r="11" spans="1:19" ht="31.15" customHeight="1" x14ac:dyDescent="0.4">
      <c r="A11" s="233"/>
      <c r="B11" s="233"/>
      <c r="C11" s="233"/>
      <c r="D11" s="129"/>
      <c r="E11" s="5"/>
      <c r="F11" s="19" t="s">
        <v>13</v>
      </c>
      <c r="G11" s="254">
        <f>出場校データ!D38</f>
        <v>0</v>
      </c>
      <c r="H11" s="255"/>
      <c r="I11" s="255"/>
      <c r="J11" s="19" t="s">
        <v>17</v>
      </c>
      <c r="K11" s="254">
        <f>出場校データ!D39</f>
        <v>0</v>
      </c>
      <c r="L11" s="253"/>
      <c r="M11" s="253"/>
      <c r="N11" s="253"/>
      <c r="O11" s="5"/>
    </row>
    <row r="12" spans="1:19" ht="18.75" customHeight="1" x14ac:dyDescent="0.4">
      <c r="A12" s="233"/>
      <c r="B12" s="233"/>
      <c r="C12" s="233"/>
      <c r="D12" s="12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9" ht="24" customHeight="1" x14ac:dyDescent="0.4">
      <c r="A13" s="233"/>
      <c r="B13" s="233"/>
      <c r="C13" s="233"/>
      <c r="D13" s="129"/>
      <c r="E13" s="5"/>
      <c r="F13" s="257" t="s">
        <v>0</v>
      </c>
      <c r="G13" s="257" t="s">
        <v>76</v>
      </c>
      <c r="H13" s="270" t="s">
        <v>9</v>
      </c>
      <c r="I13" s="271"/>
      <c r="J13" s="271"/>
      <c r="K13" s="272"/>
      <c r="L13" s="257" t="s">
        <v>10</v>
      </c>
      <c r="M13" s="257" t="s">
        <v>11</v>
      </c>
      <c r="N13" s="257" t="s">
        <v>49</v>
      </c>
      <c r="O13" s="5"/>
    </row>
    <row r="14" spans="1:19" ht="24" customHeight="1" x14ac:dyDescent="0.4">
      <c r="A14" s="233"/>
      <c r="B14" s="233"/>
      <c r="C14" s="233"/>
      <c r="D14" s="129"/>
      <c r="E14" s="5"/>
      <c r="F14" s="257"/>
      <c r="G14" s="257"/>
      <c r="H14" s="265" t="s">
        <v>95</v>
      </c>
      <c r="I14" s="266"/>
      <c r="J14" s="266"/>
      <c r="K14" s="267"/>
      <c r="L14" s="257"/>
      <c r="M14" s="257"/>
      <c r="N14" s="257"/>
      <c r="O14" s="5"/>
    </row>
    <row r="15" spans="1:19" ht="36" customHeight="1" x14ac:dyDescent="0.4">
      <c r="A15" s="229">
        <v>40</v>
      </c>
      <c r="B15" s="232" t="s">
        <v>96</v>
      </c>
      <c r="C15" s="224">
        <v>100</v>
      </c>
      <c r="D15" s="130"/>
      <c r="E15" s="5"/>
      <c r="F15" s="258">
        <v>40</v>
      </c>
      <c r="G15" s="240" t="s">
        <v>96</v>
      </c>
      <c r="H15" s="234">
        <f>VLOOKUP(C15,出場選手データ!$1:$1048576,3)</f>
        <v>0</v>
      </c>
      <c r="I15" s="235"/>
      <c r="J15" s="235"/>
      <c r="K15" s="236"/>
      <c r="L15" s="268">
        <f>VLOOKUP(C15,出場選手データ!$1:$1048576,4)</f>
        <v>0</v>
      </c>
      <c r="M15" s="261">
        <f>VLOOKUP(C15,出場選手データ!$1:$1048576,5)</f>
        <v>0</v>
      </c>
      <c r="N15" s="263">
        <f>VLOOKUP(C15,出場選手データ!$1:$1048576,6)</f>
        <v>0</v>
      </c>
      <c r="O15" s="5"/>
    </row>
    <row r="16" spans="1:19" ht="36" customHeight="1" x14ac:dyDescent="0.4">
      <c r="A16" s="230"/>
      <c r="B16" s="232"/>
      <c r="C16" s="222"/>
      <c r="D16" s="130"/>
      <c r="E16" s="5"/>
      <c r="F16" s="259"/>
      <c r="G16" s="240"/>
      <c r="H16" s="237">
        <f>VLOOKUP(C15,出場選手データ!$1:$1048576,2)</f>
        <v>0</v>
      </c>
      <c r="I16" s="238"/>
      <c r="J16" s="238"/>
      <c r="K16" s="239"/>
      <c r="L16" s="269"/>
      <c r="M16" s="262"/>
      <c r="N16" s="264"/>
      <c r="O16" s="5"/>
    </row>
    <row r="17" spans="1:15" ht="36" customHeight="1" x14ac:dyDescent="0.4">
      <c r="A17" s="230"/>
      <c r="B17" s="232" t="s">
        <v>148</v>
      </c>
      <c r="C17" s="224">
        <v>100</v>
      </c>
      <c r="D17" s="130"/>
      <c r="E17" s="5"/>
      <c r="F17" s="259"/>
      <c r="G17" s="240" t="s">
        <v>147</v>
      </c>
      <c r="H17" s="234">
        <f>VLOOKUP(C17,出場選手データ!$1:$1048576,3)</f>
        <v>0</v>
      </c>
      <c r="I17" s="235"/>
      <c r="J17" s="235"/>
      <c r="K17" s="236"/>
      <c r="L17" s="268">
        <f>VLOOKUP(C17,出場選手データ!$1:$1048576,4)</f>
        <v>0</v>
      </c>
      <c r="M17" s="261">
        <f>VLOOKUP(C17,出場選手データ!$1:$1048576,5)</f>
        <v>0</v>
      </c>
      <c r="N17" s="263">
        <f>VLOOKUP(C17,出場選手データ!$1:$1048576,6)</f>
        <v>0</v>
      </c>
      <c r="O17" s="5"/>
    </row>
    <row r="18" spans="1:15" ht="36" customHeight="1" x14ac:dyDescent="0.4">
      <c r="A18" s="231"/>
      <c r="B18" s="232"/>
      <c r="C18" s="222"/>
      <c r="D18" s="130"/>
      <c r="E18" s="5"/>
      <c r="F18" s="260"/>
      <c r="G18" s="240"/>
      <c r="H18" s="237">
        <f>VLOOKUP(C17,出場選手データ!$1:$1048576,2)</f>
        <v>0</v>
      </c>
      <c r="I18" s="238"/>
      <c r="J18" s="238"/>
      <c r="K18" s="239"/>
      <c r="L18" s="269"/>
      <c r="M18" s="262"/>
      <c r="N18" s="264"/>
      <c r="O18" s="5"/>
    </row>
    <row r="19" spans="1:15" ht="36" customHeight="1" x14ac:dyDescent="0.4">
      <c r="A19" s="229">
        <v>44</v>
      </c>
      <c r="B19" s="232" t="s">
        <v>96</v>
      </c>
      <c r="C19" s="224">
        <v>100</v>
      </c>
      <c r="D19" s="130"/>
      <c r="E19" s="5"/>
      <c r="F19" s="258">
        <v>44</v>
      </c>
      <c r="G19" s="240" t="s">
        <v>96</v>
      </c>
      <c r="H19" s="234">
        <f>VLOOKUP(C19,出場選手データ!$1:$1048576,3)</f>
        <v>0</v>
      </c>
      <c r="I19" s="235"/>
      <c r="J19" s="235"/>
      <c r="K19" s="236"/>
      <c r="L19" s="268">
        <f>VLOOKUP(C19,出場選手データ!$1:$1048576,4)</f>
        <v>0</v>
      </c>
      <c r="M19" s="261">
        <f>VLOOKUP(C19,出場選手データ!$1:$1048576,5)</f>
        <v>0</v>
      </c>
      <c r="N19" s="263">
        <f>VLOOKUP(C19,出場選手データ!$1:$1048576,6)</f>
        <v>0</v>
      </c>
      <c r="O19" s="5"/>
    </row>
    <row r="20" spans="1:15" ht="36" customHeight="1" x14ac:dyDescent="0.4">
      <c r="A20" s="230"/>
      <c r="B20" s="232"/>
      <c r="C20" s="222"/>
      <c r="D20" s="130"/>
      <c r="E20" s="5"/>
      <c r="F20" s="259"/>
      <c r="G20" s="240"/>
      <c r="H20" s="237">
        <f>VLOOKUP(C19,出場選手データ!$1:$1048576,2)</f>
        <v>0</v>
      </c>
      <c r="I20" s="238"/>
      <c r="J20" s="238"/>
      <c r="K20" s="239"/>
      <c r="L20" s="269"/>
      <c r="M20" s="262"/>
      <c r="N20" s="264"/>
      <c r="O20" s="5"/>
    </row>
    <row r="21" spans="1:15" ht="36" customHeight="1" x14ac:dyDescent="0.4">
      <c r="A21" s="230"/>
      <c r="B21" s="232" t="s">
        <v>148</v>
      </c>
      <c r="C21" s="224">
        <v>100</v>
      </c>
      <c r="D21" s="130"/>
      <c r="E21" s="5"/>
      <c r="F21" s="259"/>
      <c r="G21" s="240" t="s">
        <v>147</v>
      </c>
      <c r="H21" s="234">
        <f>VLOOKUP(C21,出場選手データ!$1:$1048576,3)</f>
        <v>0</v>
      </c>
      <c r="I21" s="235"/>
      <c r="J21" s="235"/>
      <c r="K21" s="236"/>
      <c r="L21" s="268">
        <f>VLOOKUP(C21,出場選手データ!$1:$1048576,4)</f>
        <v>0</v>
      </c>
      <c r="M21" s="261">
        <f>VLOOKUP(C21,出場選手データ!$1:$1048576,5)</f>
        <v>0</v>
      </c>
      <c r="N21" s="263">
        <f>VLOOKUP(C21,出場選手データ!$1:$1048576,6)</f>
        <v>0</v>
      </c>
      <c r="O21" s="5"/>
    </row>
    <row r="22" spans="1:15" ht="36" customHeight="1" x14ac:dyDescent="0.4">
      <c r="A22" s="231"/>
      <c r="B22" s="232"/>
      <c r="C22" s="222"/>
      <c r="D22" s="130"/>
      <c r="E22" s="5"/>
      <c r="F22" s="260"/>
      <c r="G22" s="240"/>
      <c r="H22" s="237">
        <f>VLOOKUP(C21,出場選手データ!$1:$1048576,2)</f>
        <v>0</v>
      </c>
      <c r="I22" s="238"/>
      <c r="J22" s="238"/>
      <c r="K22" s="239"/>
      <c r="L22" s="269"/>
      <c r="M22" s="262"/>
      <c r="N22" s="264"/>
      <c r="O22" s="5"/>
    </row>
    <row r="23" spans="1:15" ht="36" customHeight="1" x14ac:dyDescent="0.4">
      <c r="A23" s="229">
        <v>48</v>
      </c>
      <c r="B23" s="232" t="s">
        <v>96</v>
      </c>
      <c r="C23" s="224">
        <v>100</v>
      </c>
      <c r="D23" s="130"/>
      <c r="E23" s="5"/>
      <c r="F23" s="258">
        <v>48</v>
      </c>
      <c r="G23" s="240" t="s">
        <v>96</v>
      </c>
      <c r="H23" s="234">
        <f>VLOOKUP(C23,出場選手データ!$1:$1048576,3)</f>
        <v>0</v>
      </c>
      <c r="I23" s="235"/>
      <c r="J23" s="235"/>
      <c r="K23" s="236"/>
      <c r="L23" s="268">
        <f>VLOOKUP(C23,出場選手データ!$1:$1048576,4)</f>
        <v>0</v>
      </c>
      <c r="M23" s="261">
        <f>VLOOKUP(C23,出場選手データ!$1:$1048576,5)</f>
        <v>0</v>
      </c>
      <c r="N23" s="263">
        <f>VLOOKUP(C23,出場選手データ!$1:$1048576,6)</f>
        <v>0</v>
      </c>
      <c r="O23" s="5"/>
    </row>
    <row r="24" spans="1:15" ht="36" customHeight="1" x14ac:dyDescent="0.4">
      <c r="A24" s="230"/>
      <c r="B24" s="232"/>
      <c r="C24" s="222"/>
      <c r="D24" s="130"/>
      <c r="E24" s="5"/>
      <c r="F24" s="259"/>
      <c r="G24" s="240"/>
      <c r="H24" s="237">
        <f>VLOOKUP(C23,出場選手データ!$1:$1048576,2)</f>
        <v>0</v>
      </c>
      <c r="I24" s="238"/>
      <c r="J24" s="238"/>
      <c r="K24" s="239"/>
      <c r="L24" s="269"/>
      <c r="M24" s="262"/>
      <c r="N24" s="264"/>
      <c r="O24" s="5"/>
    </row>
    <row r="25" spans="1:15" ht="36" customHeight="1" x14ac:dyDescent="0.4">
      <c r="A25" s="230"/>
      <c r="B25" s="232" t="s">
        <v>148</v>
      </c>
      <c r="C25" s="224">
        <v>100</v>
      </c>
      <c r="D25" s="130"/>
      <c r="E25" s="5"/>
      <c r="F25" s="259"/>
      <c r="G25" s="240" t="s">
        <v>147</v>
      </c>
      <c r="H25" s="234">
        <f>VLOOKUP(C25,出場選手データ!$1:$1048576,3)</f>
        <v>0</v>
      </c>
      <c r="I25" s="235"/>
      <c r="J25" s="235"/>
      <c r="K25" s="236"/>
      <c r="L25" s="268">
        <f>VLOOKUP(C25,出場選手データ!$1:$1048576,4)</f>
        <v>0</v>
      </c>
      <c r="M25" s="261">
        <f>VLOOKUP(C25,出場選手データ!$1:$1048576,5)</f>
        <v>0</v>
      </c>
      <c r="N25" s="263">
        <f>VLOOKUP(C25,出場選手データ!$1:$1048576,6)</f>
        <v>0</v>
      </c>
      <c r="O25" s="5"/>
    </row>
    <row r="26" spans="1:15" ht="36" customHeight="1" x14ac:dyDescent="0.4">
      <c r="A26" s="231"/>
      <c r="B26" s="232"/>
      <c r="C26" s="222"/>
      <c r="D26" s="130"/>
      <c r="E26" s="5"/>
      <c r="F26" s="260"/>
      <c r="G26" s="240"/>
      <c r="H26" s="237">
        <f>VLOOKUP(C25,出場選手データ!$1:$1048576,2)</f>
        <v>0</v>
      </c>
      <c r="I26" s="238"/>
      <c r="J26" s="238"/>
      <c r="K26" s="239"/>
      <c r="L26" s="269"/>
      <c r="M26" s="262"/>
      <c r="N26" s="264"/>
      <c r="O26" s="5"/>
    </row>
    <row r="27" spans="1:15" ht="36" customHeight="1" x14ac:dyDescent="0.4">
      <c r="A27" s="229">
        <v>52</v>
      </c>
      <c r="B27" s="232" t="s">
        <v>96</v>
      </c>
      <c r="C27" s="224">
        <v>100</v>
      </c>
      <c r="D27" s="130"/>
      <c r="E27" s="5"/>
      <c r="F27" s="258">
        <v>52</v>
      </c>
      <c r="G27" s="240" t="s">
        <v>96</v>
      </c>
      <c r="H27" s="234">
        <f>VLOOKUP(C27,出場選手データ!$1:$1048576,3)</f>
        <v>0</v>
      </c>
      <c r="I27" s="235"/>
      <c r="J27" s="235"/>
      <c r="K27" s="236"/>
      <c r="L27" s="268">
        <f>VLOOKUP(C27,出場選手データ!$1:$1048576,4)</f>
        <v>0</v>
      </c>
      <c r="M27" s="261">
        <f>VLOOKUP(C27,出場選手データ!$1:$1048576,5)</f>
        <v>0</v>
      </c>
      <c r="N27" s="263">
        <f>VLOOKUP(C27,出場選手データ!$1:$1048576,6)</f>
        <v>0</v>
      </c>
      <c r="O27" s="5"/>
    </row>
    <row r="28" spans="1:15" ht="36" customHeight="1" x14ac:dyDescent="0.4">
      <c r="A28" s="230"/>
      <c r="B28" s="232"/>
      <c r="C28" s="222"/>
      <c r="D28" s="130"/>
      <c r="E28" s="5"/>
      <c r="F28" s="259"/>
      <c r="G28" s="240"/>
      <c r="H28" s="237">
        <f>VLOOKUP(C27,出場選手データ!$1:$1048576,2)</f>
        <v>0</v>
      </c>
      <c r="I28" s="238"/>
      <c r="J28" s="238"/>
      <c r="K28" s="239"/>
      <c r="L28" s="269"/>
      <c r="M28" s="262"/>
      <c r="N28" s="264"/>
      <c r="O28" s="5"/>
    </row>
    <row r="29" spans="1:15" ht="36" customHeight="1" x14ac:dyDescent="0.4">
      <c r="A29" s="230"/>
      <c r="B29" s="232" t="s">
        <v>148</v>
      </c>
      <c r="C29" s="224">
        <v>100</v>
      </c>
      <c r="D29" s="130"/>
      <c r="E29" s="5"/>
      <c r="F29" s="259"/>
      <c r="G29" s="240" t="s">
        <v>147</v>
      </c>
      <c r="H29" s="234">
        <f>VLOOKUP(C29,出場選手データ!$1:$1048576,3)</f>
        <v>0</v>
      </c>
      <c r="I29" s="235"/>
      <c r="J29" s="235"/>
      <c r="K29" s="236"/>
      <c r="L29" s="268">
        <f>VLOOKUP(C29,出場選手データ!$1:$1048576,4)</f>
        <v>0</v>
      </c>
      <c r="M29" s="261">
        <f>VLOOKUP(C29,出場選手データ!$1:$1048576,5)</f>
        <v>0</v>
      </c>
      <c r="N29" s="263">
        <f>VLOOKUP(C29,出場選手データ!$1:$1048576,6)</f>
        <v>0</v>
      </c>
      <c r="O29" s="5"/>
    </row>
    <row r="30" spans="1:15" ht="36" customHeight="1" x14ac:dyDescent="0.4">
      <c r="A30" s="231"/>
      <c r="B30" s="232"/>
      <c r="C30" s="222"/>
      <c r="D30" s="130"/>
      <c r="E30" s="5"/>
      <c r="F30" s="260"/>
      <c r="G30" s="240"/>
      <c r="H30" s="237">
        <f>VLOOKUP(C29,出場選手データ!$1:$1048576,2)</f>
        <v>0</v>
      </c>
      <c r="I30" s="238"/>
      <c r="J30" s="238"/>
      <c r="K30" s="239"/>
      <c r="L30" s="269"/>
      <c r="M30" s="262"/>
      <c r="N30" s="264"/>
      <c r="O30" s="5"/>
    </row>
    <row r="31" spans="1:15" ht="36" customHeight="1" x14ac:dyDescent="0.4">
      <c r="A31" s="229">
        <v>57</v>
      </c>
      <c r="B31" s="232" t="s">
        <v>96</v>
      </c>
      <c r="C31" s="224">
        <v>100</v>
      </c>
      <c r="D31" s="130"/>
      <c r="E31" s="5"/>
      <c r="F31" s="258">
        <v>57</v>
      </c>
      <c r="G31" s="240" t="s">
        <v>96</v>
      </c>
      <c r="H31" s="234">
        <f>VLOOKUP(C31,出場選手データ!$1:$1048576,3)</f>
        <v>0</v>
      </c>
      <c r="I31" s="235"/>
      <c r="J31" s="235"/>
      <c r="K31" s="236"/>
      <c r="L31" s="268">
        <f>VLOOKUP(C31,出場選手データ!$1:$1048576,4)</f>
        <v>0</v>
      </c>
      <c r="M31" s="261">
        <f>VLOOKUP(C31,出場選手データ!$1:$1048576,5)</f>
        <v>0</v>
      </c>
      <c r="N31" s="263">
        <f>VLOOKUP(C31,出場選手データ!$1:$1048576,6)</f>
        <v>0</v>
      </c>
      <c r="O31" s="5"/>
    </row>
    <row r="32" spans="1:15" ht="36" customHeight="1" x14ac:dyDescent="0.4">
      <c r="A32" s="230"/>
      <c r="B32" s="232"/>
      <c r="C32" s="222"/>
      <c r="D32" s="130"/>
      <c r="E32" s="5"/>
      <c r="F32" s="259"/>
      <c r="G32" s="240"/>
      <c r="H32" s="237">
        <f>VLOOKUP(C31,出場選手データ!$1:$1048576,2)</f>
        <v>0</v>
      </c>
      <c r="I32" s="238"/>
      <c r="J32" s="238"/>
      <c r="K32" s="239"/>
      <c r="L32" s="269"/>
      <c r="M32" s="262"/>
      <c r="N32" s="264"/>
      <c r="O32" s="5"/>
    </row>
    <row r="33" spans="1:15" ht="36" customHeight="1" x14ac:dyDescent="0.4">
      <c r="A33" s="230"/>
      <c r="B33" s="232" t="s">
        <v>148</v>
      </c>
      <c r="C33" s="222">
        <v>100</v>
      </c>
      <c r="D33" s="130"/>
      <c r="E33" s="5"/>
      <c r="F33" s="259"/>
      <c r="G33" s="240" t="s">
        <v>147</v>
      </c>
      <c r="H33" s="234">
        <f>VLOOKUP(C33,出場選手データ!$1:$1048576,3)</f>
        <v>0</v>
      </c>
      <c r="I33" s="235"/>
      <c r="J33" s="235"/>
      <c r="K33" s="236"/>
      <c r="L33" s="268">
        <f>VLOOKUP(C33,出場選手データ!$1:$1048576,4)</f>
        <v>0</v>
      </c>
      <c r="M33" s="261">
        <f>VLOOKUP(C33,出場選手データ!$1:$1048576,5)</f>
        <v>0</v>
      </c>
      <c r="N33" s="263">
        <f>VLOOKUP(C33,出場選手データ!$1:$1048576,6)</f>
        <v>0</v>
      </c>
      <c r="O33" s="5"/>
    </row>
    <row r="34" spans="1:15" ht="36" customHeight="1" x14ac:dyDescent="0.4">
      <c r="A34" s="231"/>
      <c r="B34" s="232"/>
      <c r="C34" s="222"/>
      <c r="D34" s="130"/>
      <c r="E34" s="5"/>
      <c r="F34" s="260"/>
      <c r="G34" s="240"/>
      <c r="H34" s="237">
        <f>VLOOKUP(C33,出場選手データ!$1:$1048576,2)</f>
        <v>0</v>
      </c>
      <c r="I34" s="238"/>
      <c r="J34" s="238"/>
      <c r="K34" s="239"/>
      <c r="L34" s="269"/>
      <c r="M34" s="262"/>
      <c r="N34" s="264"/>
      <c r="O34" s="5"/>
    </row>
    <row r="35" spans="1:15" ht="36" customHeight="1" x14ac:dyDescent="0.4">
      <c r="A35" s="229">
        <v>63</v>
      </c>
      <c r="B35" s="232" t="s">
        <v>96</v>
      </c>
      <c r="C35" s="222">
        <v>100</v>
      </c>
      <c r="D35" s="130"/>
      <c r="E35" s="5"/>
      <c r="F35" s="258">
        <v>63</v>
      </c>
      <c r="G35" s="240" t="s">
        <v>96</v>
      </c>
      <c r="H35" s="234">
        <f>VLOOKUP(C35,出場選手データ!$1:$1048576,3)</f>
        <v>0</v>
      </c>
      <c r="I35" s="235"/>
      <c r="J35" s="235"/>
      <c r="K35" s="236"/>
      <c r="L35" s="268">
        <f>VLOOKUP(C35,出場選手データ!$1:$1048576,4)</f>
        <v>0</v>
      </c>
      <c r="M35" s="261">
        <f>VLOOKUP(C35,出場選手データ!$1:$1048576,5)</f>
        <v>0</v>
      </c>
      <c r="N35" s="263">
        <f>VLOOKUP(C35,出場選手データ!$1:$1048576,6)</f>
        <v>0</v>
      </c>
      <c r="O35" s="5"/>
    </row>
    <row r="36" spans="1:15" ht="36" customHeight="1" x14ac:dyDescent="0.4">
      <c r="A36" s="230"/>
      <c r="B36" s="232"/>
      <c r="C36" s="222"/>
      <c r="D36" s="130"/>
      <c r="E36" s="5"/>
      <c r="F36" s="259"/>
      <c r="G36" s="240"/>
      <c r="H36" s="237">
        <f>VLOOKUP(C35,出場選手データ!$1:$1048576,2)</f>
        <v>0</v>
      </c>
      <c r="I36" s="238"/>
      <c r="J36" s="238"/>
      <c r="K36" s="239"/>
      <c r="L36" s="269"/>
      <c r="M36" s="262"/>
      <c r="N36" s="264"/>
      <c r="O36" s="5"/>
    </row>
    <row r="37" spans="1:15" ht="36" customHeight="1" x14ac:dyDescent="0.4">
      <c r="A37" s="230"/>
      <c r="B37" s="232" t="s">
        <v>148</v>
      </c>
      <c r="C37" s="222">
        <v>100</v>
      </c>
      <c r="D37" s="130"/>
      <c r="E37" s="5"/>
      <c r="F37" s="259"/>
      <c r="G37" s="240" t="s">
        <v>147</v>
      </c>
      <c r="H37" s="234">
        <f>VLOOKUP(C37,出場選手データ!$1:$1048576,3)</f>
        <v>0</v>
      </c>
      <c r="I37" s="235"/>
      <c r="J37" s="235"/>
      <c r="K37" s="236"/>
      <c r="L37" s="268">
        <f>VLOOKUP(C37,出場選手データ!$1:$1048576,4)</f>
        <v>0</v>
      </c>
      <c r="M37" s="261">
        <f>VLOOKUP(C37,出場選手データ!$1:$1048576,5)</f>
        <v>0</v>
      </c>
      <c r="N37" s="263">
        <f>VLOOKUP(C37,出場選手データ!$1:$1048576,6)</f>
        <v>0</v>
      </c>
      <c r="O37" s="5"/>
    </row>
    <row r="38" spans="1:15" ht="36" customHeight="1" x14ac:dyDescent="0.4">
      <c r="A38" s="231"/>
      <c r="B38" s="232"/>
      <c r="C38" s="222"/>
      <c r="D38" s="130"/>
      <c r="E38" s="5"/>
      <c r="F38" s="260"/>
      <c r="G38" s="240"/>
      <c r="H38" s="237">
        <f>VLOOKUP(C37,出場選手データ!$1:$1048576,2)</f>
        <v>0</v>
      </c>
      <c r="I38" s="238"/>
      <c r="J38" s="238"/>
      <c r="K38" s="239"/>
      <c r="L38" s="269"/>
      <c r="M38" s="262"/>
      <c r="N38" s="264"/>
      <c r="O38" s="5"/>
    </row>
    <row r="39" spans="1:15" ht="36" customHeight="1" x14ac:dyDescent="0.4">
      <c r="A39" s="229">
        <v>70</v>
      </c>
      <c r="B39" s="232" t="s">
        <v>96</v>
      </c>
      <c r="C39" s="222">
        <v>100</v>
      </c>
      <c r="D39" s="130"/>
      <c r="E39" s="5"/>
      <c r="F39" s="258">
        <v>70</v>
      </c>
      <c r="G39" s="240" t="s">
        <v>96</v>
      </c>
      <c r="H39" s="234">
        <f>VLOOKUP(C39,出場選手データ!$1:$1048576,3)</f>
        <v>0</v>
      </c>
      <c r="I39" s="235"/>
      <c r="J39" s="235"/>
      <c r="K39" s="236"/>
      <c r="L39" s="268">
        <f>VLOOKUP(C39,出場選手データ!$1:$1048576,4)</f>
        <v>0</v>
      </c>
      <c r="M39" s="261">
        <f>VLOOKUP(C39,出場選手データ!$1:$1048576,5)</f>
        <v>0</v>
      </c>
      <c r="N39" s="263">
        <f>VLOOKUP(C39,出場選手データ!$1:$1048576,6)</f>
        <v>0</v>
      </c>
      <c r="O39" s="5"/>
    </row>
    <row r="40" spans="1:15" ht="36" customHeight="1" x14ac:dyDescent="0.4">
      <c r="A40" s="230"/>
      <c r="B40" s="232"/>
      <c r="C40" s="222"/>
      <c r="D40" s="130"/>
      <c r="E40" s="5"/>
      <c r="F40" s="259"/>
      <c r="G40" s="240"/>
      <c r="H40" s="237">
        <f>VLOOKUP(C39,出場選手データ!$1:$1048576,2)</f>
        <v>0</v>
      </c>
      <c r="I40" s="238"/>
      <c r="J40" s="238"/>
      <c r="K40" s="239"/>
      <c r="L40" s="269"/>
      <c r="M40" s="262"/>
      <c r="N40" s="264"/>
      <c r="O40" s="5"/>
    </row>
    <row r="41" spans="1:15" ht="36" customHeight="1" x14ac:dyDescent="0.4">
      <c r="A41" s="230"/>
      <c r="B41" s="232" t="s">
        <v>148</v>
      </c>
      <c r="C41" s="222">
        <v>100</v>
      </c>
      <c r="D41" s="130"/>
      <c r="E41" s="5"/>
      <c r="F41" s="259"/>
      <c r="G41" s="240" t="s">
        <v>147</v>
      </c>
      <c r="H41" s="234">
        <f>VLOOKUP(C41,出場選手データ!$1:$1048576,3)</f>
        <v>0</v>
      </c>
      <c r="I41" s="235"/>
      <c r="J41" s="235"/>
      <c r="K41" s="236"/>
      <c r="L41" s="268">
        <f>VLOOKUP(C41,出場選手データ!$1:$1048576,4)</f>
        <v>0</v>
      </c>
      <c r="M41" s="261">
        <f>VLOOKUP(C41,出場選手データ!$1:$1048576,5)</f>
        <v>0</v>
      </c>
      <c r="N41" s="263">
        <f>VLOOKUP(C41,出場選手データ!$1:$1048576,6)</f>
        <v>0</v>
      </c>
      <c r="O41" s="5"/>
    </row>
    <row r="42" spans="1:15" ht="36" customHeight="1" x14ac:dyDescent="0.4">
      <c r="A42" s="231"/>
      <c r="B42" s="232"/>
      <c r="C42" s="222"/>
      <c r="D42" s="130"/>
      <c r="E42" s="5"/>
      <c r="F42" s="260"/>
      <c r="G42" s="240"/>
      <c r="H42" s="237">
        <f>VLOOKUP(C41,出場選手データ!$1:$1048576,2)</f>
        <v>0</v>
      </c>
      <c r="I42" s="238"/>
      <c r="J42" s="238"/>
      <c r="K42" s="239"/>
      <c r="L42" s="269"/>
      <c r="M42" s="262"/>
      <c r="N42" s="264"/>
      <c r="O42" s="5"/>
    </row>
    <row r="43" spans="1:15" ht="36" customHeight="1" x14ac:dyDescent="0.4">
      <c r="A43" s="229" t="s">
        <v>40</v>
      </c>
      <c r="B43" s="232" t="s">
        <v>96</v>
      </c>
      <c r="C43" s="222">
        <v>100</v>
      </c>
      <c r="D43" s="130"/>
      <c r="E43" s="5"/>
      <c r="F43" s="258" t="s">
        <v>40</v>
      </c>
      <c r="G43" s="240" t="s">
        <v>96</v>
      </c>
      <c r="H43" s="234">
        <f>VLOOKUP(C43,出場選手データ!$1:$1048576,3)</f>
        <v>0</v>
      </c>
      <c r="I43" s="235"/>
      <c r="J43" s="235"/>
      <c r="K43" s="236"/>
      <c r="L43" s="268">
        <f>VLOOKUP(C43,出場選手データ!$1:$1048576,4)</f>
        <v>0</v>
      </c>
      <c r="M43" s="261">
        <f>VLOOKUP(C43,出場選手データ!$1:$1048576,5)</f>
        <v>0</v>
      </c>
      <c r="N43" s="263">
        <f>VLOOKUP(C43,出場選手データ!$1:$1048576,6)</f>
        <v>0</v>
      </c>
      <c r="O43" s="5"/>
    </row>
    <row r="44" spans="1:15" ht="36" customHeight="1" x14ac:dyDescent="0.4">
      <c r="A44" s="230"/>
      <c r="B44" s="232"/>
      <c r="C44" s="222"/>
      <c r="D44" s="130"/>
      <c r="E44" s="5"/>
      <c r="F44" s="259"/>
      <c r="G44" s="240"/>
      <c r="H44" s="237">
        <f>VLOOKUP(C43,出場選手データ!$1:$1048576,2)</f>
        <v>0</v>
      </c>
      <c r="I44" s="238"/>
      <c r="J44" s="238"/>
      <c r="K44" s="239"/>
      <c r="L44" s="269"/>
      <c r="M44" s="262"/>
      <c r="N44" s="264"/>
      <c r="O44" s="5"/>
    </row>
    <row r="45" spans="1:15" ht="36" customHeight="1" x14ac:dyDescent="0.4">
      <c r="A45" s="230"/>
      <c r="B45" s="232" t="s">
        <v>148</v>
      </c>
      <c r="C45" s="222">
        <v>100</v>
      </c>
      <c r="D45" s="130"/>
      <c r="E45" s="5"/>
      <c r="F45" s="259"/>
      <c r="G45" s="240" t="s">
        <v>147</v>
      </c>
      <c r="H45" s="234">
        <f>VLOOKUP(C45,出場選手データ!$1:$1048576,3)</f>
        <v>0</v>
      </c>
      <c r="I45" s="235"/>
      <c r="J45" s="235"/>
      <c r="K45" s="236"/>
      <c r="L45" s="268">
        <f>VLOOKUP(C45,出場選手データ!$1:$1048576,4)</f>
        <v>0</v>
      </c>
      <c r="M45" s="261">
        <f>VLOOKUP(C45,出場選手データ!$1:$1048576,5)</f>
        <v>0</v>
      </c>
      <c r="N45" s="263">
        <f>VLOOKUP(C45,出場選手データ!$1:$1048576,6)</f>
        <v>0</v>
      </c>
      <c r="O45" s="5"/>
    </row>
    <row r="46" spans="1:15" ht="36" customHeight="1" x14ac:dyDescent="0.4">
      <c r="A46" s="231"/>
      <c r="B46" s="232"/>
      <c r="C46" s="222"/>
      <c r="D46" s="130"/>
      <c r="E46" s="5"/>
      <c r="F46" s="260"/>
      <c r="G46" s="240"/>
      <c r="H46" s="237">
        <f>VLOOKUP(C45,出場選手データ!$1:$1048576,2)</f>
        <v>0</v>
      </c>
      <c r="I46" s="238"/>
      <c r="J46" s="238"/>
      <c r="K46" s="239"/>
      <c r="L46" s="269"/>
      <c r="M46" s="262"/>
      <c r="N46" s="264"/>
      <c r="O46" s="5"/>
    </row>
    <row r="47" spans="1:15" ht="15" customHeight="1" x14ac:dyDescent="0.4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ht="15" customHeight="1" x14ac:dyDescent="0.4">
      <c r="E48" s="5"/>
      <c r="F48" s="276"/>
      <c r="G48" s="149"/>
      <c r="H48" s="149"/>
      <c r="I48" s="149"/>
      <c r="J48" s="149"/>
      <c r="K48" s="149"/>
      <c r="L48" s="149"/>
      <c r="M48" s="149"/>
      <c r="N48" s="149"/>
      <c r="O48" s="5"/>
    </row>
    <row r="49" spans="5:19" ht="15" customHeight="1" x14ac:dyDescent="0.4">
      <c r="E49" s="5"/>
      <c r="F49" s="149"/>
      <c r="G49" s="149"/>
      <c r="H49" s="149"/>
      <c r="I49" s="149"/>
      <c r="J49" s="149"/>
      <c r="K49" s="149"/>
      <c r="L49" s="149"/>
      <c r="M49" s="149"/>
      <c r="N49" s="149"/>
      <c r="O49" s="5"/>
    </row>
    <row r="50" spans="5:19" ht="15" customHeight="1" x14ac:dyDescent="0.4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5:19" ht="25.5" x14ac:dyDescent="0.4">
      <c r="E51" s="5"/>
      <c r="F51" s="273" t="s">
        <v>28</v>
      </c>
      <c r="G51" s="274"/>
      <c r="H51" s="274"/>
      <c r="I51" s="274"/>
      <c r="J51" s="274"/>
      <c r="K51" s="274"/>
      <c r="L51" s="274"/>
      <c r="M51" s="274"/>
      <c r="N51" s="275"/>
      <c r="O51" s="5"/>
      <c r="R51" s="4"/>
      <c r="S51" s="4"/>
    </row>
    <row r="52" spans="5:19" x14ac:dyDescent="0.4"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5:19" s="4" customFormat="1" ht="30" x14ac:dyDescent="0.4">
      <c r="E53" s="10"/>
      <c r="F53" s="211" t="s">
        <v>42</v>
      </c>
      <c r="G53" s="211"/>
      <c r="H53" s="211"/>
      <c r="I53" s="12">
        <f>出場校データ!D2</f>
        <v>0</v>
      </c>
      <c r="J53" s="13"/>
      <c r="K53" s="212">
        <f>H6</f>
        <v>0</v>
      </c>
      <c r="L53" s="212"/>
      <c r="M53" s="196" t="s">
        <v>133</v>
      </c>
      <c r="N53" s="196"/>
      <c r="O53" s="10"/>
      <c r="R53" s="2"/>
      <c r="S53" s="2"/>
    </row>
    <row r="54" spans="5:19" ht="26.65" customHeight="1" x14ac:dyDescent="0.4">
      <c r="E54" s="5"/>
      <c r="F54" s="5"/>
      <c r="G54" s="5"/>
      <c r="H54" s="277" t="s">
        <v>43</v>
      </c>
      <c r="I54" s="278"/>
      <c r="J54" s="279"/>
      <c r="K54" s="185" t="s">
        <v>44</v>
      </c>
      <c r="L54" s="186"/>
      <c r="M54" s="186" t="s">
        <v>31</v>
      </c>
      <c r="N54" s="186"/>
      <c r="O54" s="5"/>
    </row>
    <row r="55" spans="5:19" ht="30" x14ac:dyDescent="0.4">
      <c r="E55" s="5"/>
      <c r="F55" s="5"/>
      <c r="G55" s="5"/>
      <c r="H55" s="278"/>
      <c r="I55" s="278"/>
      <c r="J55" s="279"/>
      <c r="K55" s="209">
        <f>出場校データ!D40</f>
        <v>0</v>
      </c>
      <c r="L55" s="209"/>
      <c r="M55" s="210">
        <f>K55*2000</f>
        <v>0</v>
      </c>
      <c r="N55" s="210"/>
      <c r="O55" s="5"/>
    </row>
    <row r="56" spans="5:19" x14ac:dyDescent="0.4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</sheetData>
  <sheetProtection sheet="1" objects="1" scenarios="1"/>
  <protectedRanges>
    <protectedRange sqref="C15:D46" name="範囲1"/>
  </protectedRanges>
  <mergeCells count="184">
    <mergeCell ref="F1:G1"/>
    <mergeCell ref="L2:N2"/>
    <mergeCell ref="F4:G4"/>
    <mergeCell ref="H4:J4"/>
    <mergeCell ref="K4:K5"/>
    <mergeCell ref="F5:G5"/>
    <mergeCell ref="H5:J5"/>
    <mergeCell ref="I3:K3"/>
    <mergeCell ref="L4:M5"/>
    <mergeCell ref="N4:N5"/>
    <mergeCell ref="H13:K13"/>
    <mergeCell ref="L13:L14"/>
    <mergeCell ref="M13:M14"/>
    <mergeCell ref="F6:G6"/>
    <mergeCell ref="H6:N6"/>
    <mergeCell ref="I7:N7"/>
    <mergeCell ref="G8:I8"/>
    <mergeCell ref="K8:N8"/>
    <mergeCell ref="G9:I9"/>
    <mergeCell ref="K9:N9"/>
    <mergeCell ref="C17:C18"/>
    <mergeCell ref="G17:G18"/>
    <mergeCell ref="H17:K17"/>
    <mergeCell ref="L17:L18"/>
    <mergeCell ref="M17:M18"/>
    <mergeCell ref="N17:N18"/>
    <mergeCell ref="H18:K18"/>
    <mergeCell ref="N13:N14"/>
    <mergeCell ref="H14:K14"/>
    <mergeCell ref="C15:C16"/>
    <mergeCell ref="F15:F18"/>
    <mergeCell ref="G15:G16"/>
    <mergeCell ref="H15:K15"/>
    <mergeCell ref="L15:L16"/>
    <mergeCell ref="M15:M16"/>
    <mergeCell ref="N15:N16"/>
    <mergeCell ref="H16:K16"/>
    <mergeCell ref="A10:C14"/>
    <mergeCell ref="G10:I10"/>
    <mergeCell ref="K10:N10"/>
    <mergeCell ref="G11:I11"/>
    <mergeCell ref="K11:N11"/>
    <mergeCell ref="F13:F14"/>
    <mergeCell ref="G13:G14"/>
    <mergeCell ref="N19:N20"/>
    <mergeCell ref="H20:K20"/>
    <mergeCell ref="C21:C22"/>
    <mergeCell ref="G21:G22"/>
    <mergeCell ref="H21:K21"/>
    <mergeCell ref="L21:L22"/>
    <mergeCell ref="M21:M22"/>
    <mergeCell ref="N21:N22"/>
    <mergeCell ref="H22:K22"/>
    <mergeCell ref="C19:C20"/>
    <mergeCell ref="F19:F22"/>
    <mergeCell ref="G19:G20"/>
    <mergeCell ref="H19:K19"/>
    <mergeCell ref="L19:L20"/>
    <mergeCell ref="M19:M20"/>
    <mergeCell ref="N23:N24"/>
    <mergeCell ref="H24:K24"/>
    <mergeCell ref="C25:C26"/>
    <mergeCell ref="G25:G26"/>
    <mergeCell ref="H25:K25"/>
    <mergeCell ref="L25:L26"/>
    <mergeCell ref="M25:M26"/>
    <mergeCell ref="N25:N26"/>
    <mergeCell ref="H26:K26"/>
    <mergeCell ref="C23:C24"/>
    <mergeCell ref="F23:F26"/>
    <mergeCell ref="G23:G24"/>
    <mergeCell ref="H23:K23"/>
    <mergeCell ref="L23:L24"/>
    <mergeCell ref="M23:M24"/>
    <mergeCell ref="N27:N28"/>
    <mergeCell ref="H28:K28"/>
    <mergeCell ref="C29:C30"/>
    <mergeCell ref="G29:G30"/>
    <mergeCell ref="H29:K29"/>
    <mergeCell ref="L29:L30"/>
    <mergeCell ref="M29:M30"/>
    <mergeCell ref="N29:N30"/>
    <mergeCell ref="H30:K30"/>
    <mergeCell ref="C27:C28"/>
    <mergeCell ref="F27:F30"/>
    <mergeCell ref="G27:G28"/>
    <mergeCell ref="H27:K27"/>
    <mergeCell ref="L27:L28"/>
    <mergeCell ref="M27:M28"/>
    <mergeCell ref="N31:N32"/>
    <mergeCell ref="H32:K32"/>
    <mergeCell ref="C33:C34"/>
    <mergeCell ref="G33:G34"/>
    <mergeCell ref="H33:K33"/>
    <mergeCell ref="L33:L34"/>
    <mergeCell ref="M33:M34"/>
    <mergeCell ref="N33:N34"/>
    <mergeCell ref="H34:K34"/>
    <mergeCell ref="C31:C32"/>
    <mergeCell ref="F31:F34"/>
    <mergeCell ref="G31:G32"/>
    <mergeCell ref="H31:K31"/>
    <mergeCell ref="L31:L32"/>
    <mergeCell ref="M31:M32"/>
    <mergeCell ref="N35:N36"/>
    <mergeCell ref="H36:K36"/>
    <mergeCell ref="C37:C38"/>
    <mergeCell ref="G37:G38"/>
    <mergeCell ref="H37:K37"/>
    <mergeCell ref="L37:L38"/>
    <mergeCell ref="M37:M38"/>
    <mergeCell ref="N37:N38"/>
    <mergeCell ref="H38:K38"/>
    <mergeCell ref="C35:C36"/>
    <mergeCell ref="F35:F38"/>
    <mergeCell ref="G35:G36"/>
    <mergeCell ref="H35:K35"/>
    <mergeCell ref="L35:L36"/>
    <mergeCell ref="M35:M36"/>
    <mergeCell ref="N39:N40"/>
    <mergeCell ref="H40:K40"/>
    <mergeCell ref="C41:C42"/>
    <mergeCell ref="G41:G42"/>
    <mergeCell ref="H41:K41"/>
    <mergeCell ref="L41:L42"/>
    <mergeCell ref="M41:M42"/>
    <mergeCell ref="N41:N42"/>
    <mergeCell ref="H42:K42"/>
    <mergeCell ref="C39:C40"/>
    <mergeCell ref="F39:F42"/>
    <mergeCell ref="G39:G40"/>
    <mergeCell ref="H39:K39"/>
    <mergeCell ref="L39:L40"/>
    <mergeCell ref="M39:M40"/>
    <mergeCell ref="N43:N44"/>
    <mergeCell ref="H44:K44"/>
    <mergeCell ref="C45:C46"/>
    <mergeCell ref="G45:G46"/>
    <mergeCell ref="H45:K45"/>
    <mergeCell ref="L45:L46"/>
    <mergeCell ref="M45:M46"/>
    <mergeCell ref="N45:N46"/>
    <mergeCell ref="H46:K46"/>
    <mergeCell ref="C43:C44"/>
    <mergeCell ref="F43:F46"/>
    <mergeCell ref="G43:G44"/>
    <mergeCell ref="H43:K43"/>
    <mergeCell ref="L43:L44"/>
    <mergeCell ref="M43:M44"/>
    <mergeCell ref="F48:N48"/>
    <mergeCell ref="F49:N49"/>
    <mergeCell ref="F51:N51"/>
    <mergeCell ref="F53:H53"/>
    <mergeCell ref="K53:L53"/>
    <mergeCell ref="H54:J55"/>
    <mergeCell ref="K54:L54"/>
    <mergeCell ref="M54:N54"/>
    <mergeCell ref="K55:L55"/>
    <mergeCell ref="M55:N55"/>
    <mergeCell ref="M53:N53"/>
    <mergeCell ref="A39:A42"/>
    <mergeCell ref="B39:B40"/>
    <mergeCell ref="B41:B42"/>
    <mergeCell ref="A43:A46"/>
    <mergeCell ref="B43:B44"/>
    <mergeCell ref="B45:B46"/>
    <mergeCell ref="A31:A34"/>
    <mergeCell ref="B31:B32"/>
    <mergeCell ref="B33:B34"/>
    <mergeCell ref="A35:A38"/>
    <mergeCell ref="B35:B36"/>
    <mergeCell ref="B37:B38"/>
    <mergeCell ref="A23:A26"/>
    <mergeCell ref="B23:B24"/>
    <mergeCell ref="B25:B26"/>
    <mergeCell ref="A27:A30"/>
    <mergeCell ref="B27:B28"/>
    <mergeCell ref="B29:B30"/>
    <mergeCell ref="A15:A18"/>
    <mergeCell ref="B15:B16"/>
    <mergeCell ref="B17:B18"/>
    <mergeCell ref="A19:A22"/>
    <mergeCell ref="B19:B20"/>
    <mergeCell ref="B21:B22"/>
  </mergeCells>
  <phoneticPr fontId="1"/>
  <conditionalFormatting sqref="M55:N55">
    <cfRule type="cellIs" dxfId="19" priority="10" operator="equal">
      <formula>0</formula>
    </cfRule>
  </conditionalFormatting>
  <conditionalFormatting sqref="H15:H46 L15:N46">
    <cfRule type="cellIs" dxfId="18" priority="8" operator="equal">
      <formula>0</formula>
    </cfRule>
  </conditionalFormatting>
  <conditionalFormatting sqref="H15:H46">
    <cfRule type="cellIs" dxfId="17" priority="9" operator="equal">
      <formula>0</formula>
    </cfRule>
  </conditionalFormatting>
  <conditionalFormatting sqref="G3">
    <cfRule type="cellIs" dxfId="16" priority="6" operator="equal">
      <formula>34</formula>
    </cfRule>
  </conditionalFormatting>
  <conditionalFormatting sqref="F1:N3 F7:N11">
    <cfRule type="cellIs" dxfId="15" priority="5" operator="equal">
      <formula>0</formula>
    </cfRule>
  </conditionalFormatting>
  <conditionalFormatting sqref="F53:L55">
    <cfRule type="cellIs" dxfId="14" priority="4" operator="equal">
      <formula>0</formula>
    </cfRule>
  </conditionalFormatting>
  <conditionalFormatting sqref="F6:N6">
    <cfRule type="cellIs" dxfId="13" priority="2" operator="equal">
      <formula>0</formula>
    </cfRule>
  </conditionalFormatting>
  <conditionalFormatting sqref="F5:K5 F4:L4 N4">
    <cfRule type="cellIs" dxfId="12" priority="1" operator="equal">
      <formula>0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00B050"/>
    <pageSetUpPr fitToPage="1"/>
  </sheetPr>
  <dimension ref="A1:S56"/>
  <sheetViews>
    <sheetView zoomScale="60" zoomScaleNormal="60" workbookViewId="0"/>
  </sheetViews>
  <sheetFormatPr defaultColWidth="8.75" defaultRowHeight="18.75" x14ac:dyDescent="0.4"/>
  <cols>
    <col min="1" max="3" width="19.375" style="2" customWidth="1"/>
    <col min="4" max="4" width="8.375" style="2" customWidth="1"/>
    <col min="5" max="5" width="3.625" style="2" customWidth="1"/>
    <col min="6" max="13" width="18.375" style="2" customWidth="1"/>
    <col min="14" max="14" width="18.375" style="15" customWidth="1"/>
    <col min="15" max="15" width="3.625" style="2" customWidth="1"/>
    <col min="16" max="16384" width="8.75" style="2"/>
  </cols>
  <sheetData>
    <row r="1" spans="1:19" s="1" customFormat="1" ht="30" x14ac:dyDescent="0.4">
      <c r="E1" s="6"/>
      <c r="F1" s="213" t="s">
        <v>32</v>
      </c>
      <c r="G1" s="213"/>
      <c r="H1" s="11" t="s">
        <v>27</v>
      </c>
      <c r="I1" s="11">
        <f>出場校データ!D41</f>
        <v>0</v>
      </c>
      <c r="J1" s="11" t="s">
        <v>26</v>
      </c>
      <c r="K1" s="11">
        <f>出場校データ!D42</f>
        <v>0</v>
      </c>
      <c r="L1" s="11" t="s">
        <v>25</v>
      </c>
      <c r="M1" s="11">
        <f>出場校データ!D43</f>
        <v>0</v>
      </c>
      <c r="N1" s="11" t="s">
        <v>24</v>
      </c>
      <c r="O1" s="6"/>
      <c r="R1" s="2"/>
      <c r="S1" s="3"/>
    </row>
    <row r="2" spans="1:19" ht="41.65" customHeight="1" x14ac:dyDescent="0.4">
      <c r="A2" s="128" t="s">
        <v>123</v>
      </c>
      <c r="E2" s="5"/>
      <c r="F2" s="5"/>
      <c r="G2" s="5"/>
      <c r="H2" s="5"/>
      <c r="I2" s="5"/>
      <c r="J2" s="5"/>
      <c r="K2" s="5"/>
      <c r="L2" s="218" t="str">
        <f>CONCATENATE(H1,"　",I1,J1,"　",K1,L1,"　",M1,N1)</f>
        <v>令和　0年　0月　0日</v>
      </c>
      <c r="M2" s="218"/>
      <c r="N2" s="218"/>
      <c r="O2" s="5"/>
    </row>
    <row r="3" spans="1:19" s="3" customFormat="1" ht="31.15" customHeight="1" x14ac:dyDescent="0.4">
      <c r="E3" s="13"/>
      <c r="F3" s="61" t="s">
        <v>21</v>
      </c>
      <c r="G3" s="62">
        <f>メニュー!D1+34</f>
        <v>42</v>
      </c>
      <c r="H3" s="63" t="s">
        <v>106</v>
      </c>
      <c r="I3" s="246" t="str">
        <f>メニュー!F2</f>
        <v>中国中学校柔道選手権大会</v>
      </c>
      <c r="J3" s="246"/>
      <c r="K3" s="246"/>
      <c r="L3" s="63" t="s">
        <v>109</v>
      </c>
      <c r="M3" s="64" t="s">
        <v>23</v>
      </c>
      <c r="N3" s="63" t="s">
        <v>39</v>
      </c>
      <c r="O3" s="13"/>
      <c r="R3" s="2"/>
      <c r="S3" s="2"/>
    </row>
    <row r="4" spans="1:19" ht="31.15" customHeight="1" x14ac:dyDescent="0.4">
      <c r="E4" s="5"/>
      <c r="F4" s="241" t="s">
        <v>9</v>
      </c>
      <c r="G4" s="241"/>
      <c r="H4" s="242">
        <f>出場校データ!D4</f>
        <v>0</v>
      </c>
      <c r="I4" s="242"/>
      <c r="J4" s="242"/>
      <c r="K4" s="243" t="s">
        <v>149</v>
      </c>
      <c r="L4" s="247">
        <f>出場校データ!D5</f>
        <v>0</v>
      </c>
      <c r="M4" s="248"/>
      <c r="N4" s="251"/>
      <c r="O4" s="5"/>
    </row>
    <row r="5" spans="1:19" ht="31.15" customHeight="1" x14ac:dyDescent="0.4">
      <c r="E5" s="5"/>
      <c r="F5" s="244" t="s">
        <v>128</v>
      </c>
      <c r="G5" s="244"/>
      <c r="H5" s="245">
        <f>出場校データ!D3</f>
        <v>0</v>
      </c>
      <c r="I5" s="245"/>
      <c r="J5" s="245"/>
      <c r="K5" s="186"/>
      <c r="L5" s="249"/>
      <c r="M5" s="250"/>
      <c r="N5" s="252"/>
      <c r="O5" s="5"/>
    </row>
    <row r="6" spans="1:19" ht="34.5" customHeight="1" x14ac:dyDescent="0.4">
      <c r="E6" s="5"/>
      <c r="F6" s="243" t="s">
        <v>135</v>
      </c>
      <c r="G6" s="186"/>
      <c r="H6" s="256">
        <f>出場校データ!D6</f>
        <v>0</v>
      </c>
      <c r="I6" s="256"/>
      <c r="J6" s="256"/>
      <c r="K6" s="256"/>
      <c r="L6" s="256"/>
      <c r="M6" s="256"/>
      <c r="N6" s="256"/>
      <c r="O6" s="5"/>
    </row>
    <row r="7" spans="1:19" ht="31.15" customHeight="1" x14ac:dyDescent="0.4">
      <c r="E7" s="5"/>
      <c r="F7" s="18" t="s">
        <v>16</v>
      </c>
      <c r="G7" s="9" t="s">
        <v>20</v>
      </c>
      <c r="H7" s="28">
        <f>出場校データ!D7</f>
        <v>0</v>
      </c>
      <c r="I7" s="187" t="str">
        <f>CONCATENATE(出場校データ!D2,出場校データ!D8)</f>
        <v/>
      </c>
      <c r="J7" s="187"/>
      <c r="K7" s="187"/>
      <c r="L7" s="187"/>
      <c r="M7" s="187"/>
      <c r="N7" s="188"/>
      <c r="O7" s="5"/>
    </row>
    <row r="8" spans="1:19" ht="31.15" customHeight="1" x14ac:dyDescent="0.4">
      <c r="E8" s="5"/>
      <c r="F8" s="19" t="s">
        <v>15</v>
      </c>
      <c r="G8" s="181">
        <f>出場校データ!D9</f>
        <v>0</v>
      </c>
      <c r="H8" s="181"/>
      <c r="I8" s="181"/>
      <c r="J8" s="19" t="s">
        <v>19</v>
      </c>
      <c r="K8" s="220">
        <f>出場校データ!D10</f>
        <v>0</v>
      </c>
      <c r="L8" s="220"/>
      <c r="M8" s="220"/>
      <c r="N8" s="220"/>
      <c r="O8" s="5"/>
    </row>
    <row r="9" spans="1:19" ht="31.15" customHeight="1" x14ac:dyDescent="0.4">
      <c r="E9" s="5"/>
      <c r="F9" s="19" t="s">
        <v>45</v>
      </c>
      <c r="G9" s="253">
        <f>出場校データ!D27</f>
        <v>0</v>
      </c>
      <c r="H9" s="253"/>
      <c r="I9" s="253"/>
      <c r="J9" s="19" t="s">
        <v>17</v>
      </c>
      <c r="K9" s="253">
        <f>出場校データ!D28</f>
        <v>0</v>
      </c>
      <c r="L9" s="253"/>
      <c r="M9" s="253"/>
      <c r="N9" s="253"/>
      <c r="O9" s="5"/>
    </row>
    <row r="10" spans="1:19" ht="31.15" customHeight="1" x14ac:dyDescent="0.4">
      <c r="A10" s="233" t="s">
        <v>97</v>
      </c>
      <c r="B10" s="233"/>
      <c r="C10" s="233"/>
      <c r="D10" s="129"/>
      <c r="E10" s="5"/>
      <c r="F10" s="19" t="s">
        <v>14</v>
      </c>
      <c r="G10" s="253">
        <f>出場校データ!D29</f>
        <v>0</v>
      </c>
      <c r="H10" s="253"/>
      <c r="I10" s="253"/>
      <c r="J10" s="19" t="s">
        <v>18</v>
      </c>
      <c r="K10" s="253">
        <f>出場校データ!D30</f>
        <v>0</v>
      </c>
      <c r="L10" s="253"/>
      <c r="M10" s="253"/>
      <c r="N10" s="253"/>
      <c r="O10" s="5"/>
    </row>
    <row r="11" spans="1:19" ht="31.15" customHeight="1" x14ac:dyDescent="0.4">
      <c r="A11" s="233"/>
      <c r="B11" s="233"/>
      <c r="C11" s="233"/>
      <c r="D11" s="129"/>
      <c r="E11" s="5"/>
      <c r="F11" s="19" t="s">
        <v>13</v>
      </c>
      <c r="G11" s="254">
        <f>出場校データ!D31</f>
        <v>0</v>
      </c>
      <c r="H11" s="255"/>
      <c r="I11" s="255"/>
      <c r="J11" s="19" t="s">
        <v>17</v>
      </c>
      <c r="K11" s="254">
        <f>出場校データ!D32</f>
        <v>0</v>
      </c>
      <c r="L11" s="253"/>
      <c r="M11" s="253"/>
      <c r="N11" s="253"/>
      <c r="O11" s="5"/>
    </row>
    <row r="12" spans="1:19" ht="18.75" customHeight="1" x14ac:dyDescent="0.4">
      <c r="A12" s="233"/>
      <c r="B12" s="233"/>
      <c r="C12" s="233"/>
      <c r="D12" s="129"/>
      <c r="E12" s="5"/>
      <c r="F12" s="5"/>
      <c r="G12" s="5"/>
      <c r="H12" s="5"/>
      <c r="I12" s="5"/>
      <c r="J12" s="5"/>
      <c r="K12" s="5"/>
      <c r="L12" s="5"/>
      <c r="M12" s="5"/>
      <c r="N12" s="14"/>
      <c r="O12" s="5"/>
    </row>
    <row r="13" spans="1:19" ht="24" customHeight="1" x14ac:dyDescent="0.4">
      <c r="A13" s="233"/>
      <c r="B13" s="233"/>
      <c r="C13" s="233"/>
      <c r="D13" s="129"/>
      <c r="E13" s="5"/>
      <c r="F13" s="257" t="s">
        <v>0</v>
      </c>
      <c r="G13" s="257" t="s">
        <v>76</v>
      </c>
      <c r="H13" s="270" t="s">
        <v>9</v>
      </c>
      <c r="I13" s="271"/>
      <c r="J13" s="271"/>
      <c r="K13" s="272"/>
      <c r="L13" s="257" t="s">
        <v>10</v>
      </c>
      <c r="M13" s="257" t="s">
        <v>11</v>
      </c>
      <c r="N13" s="257" t="s">
        <v>49</v>
      </c>
      <c r="O13" s="5"/>
    </row>
    <row r="14" spans="1:19" ht="24" customHeight="1" x14ac:dyDescent="0.4">
      <c r="A14" s="233"/>
      <c r="B14" s="233"/>
      <c r="C14" s="233"/>
      <c r="D14" s="129"/>
      <c r="E14" s="5"/>
      <c r="F14" s="257"/>
      <c r="G14" s="257"/>
      <c r="H14" s="265" t="s">
        <v>95</v>
      </c>
      <c r="I14" s="266"/>
      <c r="J14" s="266"/>
      <c r="K14" s="267"/>
      <c r="L14" s="257"/>
      <c r="M14" s="257"/>
      <c r="N14" s="257"/>
      <c r="O14" s="5"/>
    </row>
    <row r="15" spans="1:19" ht="36" customHeight="1" x14ac:dyDescent="0.4">
      <c r="A15" s="229">
        <v>50</v>
      </c>
      <c r="B15" s="232" t="s">
        <v>96</v>
      </c>
      <c r="C15" s="224">
        <v>100</v>
      </c>
      <c r="D15" s="130"/>
      <c r="E15" s="5"/>
      <c r="F15" s="258">
        <v>50</v>
      </c>
      <c r="G15" s="240" t="s">
        <v>96</v>
      </c>
      <c r="H15" s="234">
        <f>VLOOKUP(C15,出場選手データ!$1:$1048576,3)</f>
        <v>0</v>
      </c>
      <c r="I15" s="235"/>
      <c r="J15" s="235"/>
      <c r="K15" s="236"/>
      <c r="L15" s="268">
        <f>VLOOKUP(C15,出場選手データ!$1:$1048576,4)</f>
        <v>0</v>
      </c>
      <c r="M15" s="261">
        <f>VLOOKUP(C15,出場選手データ!$1:$1048576,5)</f>
        <v>0</v>
      </c>
      <c r="N15" s="263">
        <f>VLOOKUP(C15,出場選手データ!$1:$1048576,6)</f>
        <v>0</v>
      </c>
      <c r="O15" s="5"/>
    </row>
    <row r="16" spans="1:19" ht="36" customHeight="1" x14ac:dyDescent="0.4">
      <c r="A16" s="230"/>
      <c r="B16" s="232"/>
      <c r="C16" s="222"/>
      <c r="D16" s="130"/>
      <c r="E16" s="5"/>
      <c r="F16" s="259"/>
      <c r="G16" s="240"/>
      <c r="H16" s="237">
        <f>VLOOKUP(C15,出場選手データ!$1:$1048576,2)</f>
        <v>0</v>
      </c>
      <c r="I16" s="238"/>
      <c r="J16" s="238"/>
      <c r="K16" s="239"/>
      <c r="L16" s="269"/>
      <c r="M16" s="262"/>
      <c r="N16" s="264"/>
      <c r="O16" s="5"/>
    </row>
    <row r="17" spans="1:15" ht="36" customHeight="1" x14ac:dyDescent="0.4">
      <c r="A17" s="230"/>
      <c r="B17" s="232" t="s">
        <v>147</v>
      </c>
      <c r="C17" s="222">
        <v>100</v>
      </c>
      <c r="D17" s="130"/>
      <c r="E17" s="5"/>
      <c r="F17" s="259"/>
      <c r="G17" s="240" t="s">
        <v>147</v>
      </c>
      <c r="H17" s="234">
        <f>VLOOKUP(C17,出場選手データ!$1:$1048576,3)</f>
        <v>0</v>
      </c>
      <c r="I17" s="235"/>
      <c r="J17" s="235"/>
      <c r="K17" s="236"/>
      <c r="L17" s="268">
        <f>VLOOKUP(C17,出場選手データ!$1:$1048576,4)</f>
        <v>0</v>
      </c>
      <c r="M17" s="261">
        <f>VLOOKUP(C17,出場選手データ!$1:$1048576,5)</f>
        <v>0</v>
      </c>
      <c r="N17" s="263">
        <f>VLOOKUP(C17,出場選手データ!$1:$1048576,6)</f>
        <v>0</v>
      </c>
      <c r="O17" s="5"/>
    </row>
    <row r="18" spans="1:15" ht="36" customHeight="1" x14ac:dyDescent="0.4">
      <c r="A18" s="231"/>
      <c r="B18" s="232"/>
      <c r="C18" s="222"/>
      <c r="D18" s="130"/>
      <c r="E18" s="5"/>
      <c r="F18" s="260"/>
      <c r="G18" s="240"/>
      <c r="H18" s="237">
        <f>VLOOKUP(C17,出場選手データ!$1:$1048576,2)</f>
        <v>0</v>
      </c>
      <c r="I18" s="238"/>
      <c r="J18" s="238"/>
      <c r="K18" s="239"/>
      <c r="L18" s="269"/>
      <c r="M18" s="262"/>
      <c r="N18" s="264"/>
      <c r="O18" s="5"/>
    </row>
    <row r="19" spans="1:15" ht="36" customHeight="1" x14ac:dyDescent="0.4">
      <c r="A19" s="229">
        <v>55</v>
      </c>
      <c r="B19" s="232" t="s">
        <v>96</v>
      </c>
      <c r="C19" s="222">
        <v>100</v>
      </c>
      <c r="D19" s="130"/>
      <c r="E19" s="5"/>
      <c r="F19" s="258">
        <v>55</v>
      </c>
      <c r="G19" s="240" t="s">
        <v>96</v>
      </c>
      <c r="H19" s="234">
        <f>VLOOKUP(C19,出場選手データ!$1:$1048576,3)</f>
        <v>0</v>
      </c>
      <c r="I19" s="235"/>
      <c r="J19" s="235"/>
      <c r="K19" s="236"/>
      <c r="L19" s="268">
        <f>VLOOKUP(C19,出場選手データ!$1:$1048576,4)</f>
        <v>0</v>
      </c>
      <c r="M19" s="261">
        <f>VLOOKUP(C19,出場選手データ!$1:$1048576,5)</f>
        <v>0</v>
      </c>
      <c r="N19" s="263">
        <f>VLOOKUP(C19,出場選手データ!$1:$1048576,6)</f>
        <v>0</v>
      </c>
      <c r="O19" s="5"/>
    </row>
    <row r="20" spans="1:15" ht="36" customHeight="1" x14ac:dyDescent="0.4">
      <c r="A20" s="230"/>
      <c r="B20" s="232"/>
      <c r="C20" s="222"/>
      <c r="D20" s="130"/>
      <c r="E20" s="5"/>
      <c r="F20" s="259"/>
      <c r="G20" s="240"/>
      <c r="H20" s="237">
        <f>VLOOKUP(C19,出場選手データ!$1:$1048576,2)</f>
        <v>0</v>
      </c>
      <c r="I20" s="238"/>
      <c r="J20" s="238"/>
      <c r="K20" s="239"/>
      <c r="L20" s="269"/>
      <c r="M20" s="262"/>
      <c r="N20" s="264"/>
      <c r="O20" s="5"/>
    </row>
    <row r="21" spans="1:15" ht="36" customHeight="1" x14ac:dyDescent="0.4">
      <c r="A21" s="230"/>
      <c r="B21" s="232" t="s">
        <v>147</v>
      </c>
      <c r="C21" s="222">
        <v>100</v>
      </c>
      <c r="D21" s="130"/>
      <c r="E21" s="5"/>
      <c r="F21" s="259"/>
      <c r="G21" s="240" t="s">
        <v>147</v>
      </c>
      <c r="H21" s="234">
        <f>VLOOKUP(C21,出場選手データ!$1:$1048576,3)</f>
        <v>0</v>
      </c>
      <c r="I21" s="235"/>
      <c r="J21" s="235"/>
      <c r="K21" s="236"/>
      <c r="L21" s="268">
        <f>VLOOKUP(C21,出場選手データ!$1:$1048576,4)</f>
        <v>0</v>
      </c>
      <c r="M21" s="261">
        <f>VLOOKUP(C21,出場選手データ!$1:$1048576,5)</f>
        <v>0</v>
      </c>
      <c r="N21" s="263">
        <f>VLOOKUP(C21,出場選手データ!$1:$1048576,6)</f>
        <v>0</v>
      </c>
      <c r="O21" s="5"/>
    </row>
    <row r="22" spans="1:15" ht="36" customHeight="1" x14ac:dyDescent="0.4">
      <c r="A22" s="231"/>
      <c r="B22" s="232"/>
      <c r="C22" s="222"/>
      <c r="D22" s="130"/>
      <c r="E22" s="5"/>
      <c r="F22" s="260"/>
      <c r="G22" s="240"/>
      <c r="H22" s="237">
        <f>VLOOKUP(C21,出場選手データ!$1:$1048576,2)</f>
        <v>0</v>
      </c>
      <c r="I22" s="238"/>
      <c r="J22" s="238"/>
      <c r="K22" s="239"/>
      <c r="L22" s="269"/>
      <c r="M22" s="262"/>
      <c r="N22" s="264"/>
      <c r="O22" s="5"/>
    </row>
    <row r="23" spans="1:15" ht="36" customHeight="1" x14ac:dyDescent="0.4">
      <c r="A23" s="229">
        <v>60</v>
      </c>
      <c r="B23" s="232" t="s">
        <v>96</v>
      </c>
      <c r="C23" s="222">
        <v>100</v>
      </c>
      <c r="D23" s="130"/>
      <c r="E23" s="5"/>
      <c r="F23" s="258">
        <v>60</v>
      </c>
      <c r="G23" s="240" t="s">
        <v>96</v>
      </c>
      <c r="H23" s="234">
        <f>VLOOKUP(C23,出場選手データ!$1:$1048576,3)</f>
        <v>0</v>
      </c>
      <c r="I23" s="235"/>
      <c r="J23" s="235"/>
      <c r="K23" s="236"/>
      <c r="L23" s="268">
        <f>VLOOKUP(C23,出場選手データ!$1:$1048576,4)</f>
        <v>0</v>
      </c>
      <c r="M23" s="261">
        <f>VLOOKUP(C23,出場選手データ!$1:$1048576,5)</f>
        <v>0</v>
      </c>
      <c r="N23" s="263">
        <f>VLOOKUP(C23,出場選手データ!$1:$1048576,6)</f>
        <v>0</v>
      </c>
      <c r="O23" s="5"/>
    </row>
    <row r="24" spans="1:15" ht="36" customHeight="1" x14ac:dyDescent="0.4">
      <c r="A24" s="230"/>
      <c r="B24" s="232"/>
      <c r="C24" s="222"/>
      <c r="D24" s="130"/>
      <c r="E24" s="5"/>
      <c r="F24" s="259"/>
      <c r="G24" s="240"/>
      <c r="H24" s="237">
        <f>VLOOKUP(C23,出場選手データ!$1:$1048576,2)</f>
        <v>0</v>
      </c>
      <c r="I24" s="238"/>
      <c r="J24" s="238"/>
      <c r="K24" s="239"/>
      <c r="L24" s="269"/>
      <c r="M24" s="262"/>
      <c r="N24" s="264"/>
      <c r="O24" s="5"/>
    </row>
    <row r="25" spans="1:15" ht="36" customHeight="1" x14ac:dyDescent="0.4">
      <c r="A25" s="230"/>
      <c r="B25" s="232" t="s">
        <v>147</v>
      </c>
      <c r="C25" s="222">
        <v>100</v>
      </c>
      <c r="D25" s="130"/>
      <c r="E25" s="5"/>
      <c r="F25" s="259"/>
      <c r="G25" s="240" t="s">
        <v>147</v>
      </c>
      <c r="H25" s="234">
        <f>VLOOKUP(C25,出場選手データ!$1:$1048576,3)</f>
        <v>0</v>
      </c>
      <c r="I25" s="235"/>
      <c r="J25" s="235"/>
      <c r="K25" s="236"/>
      <c r="L25" s="268">
        <f>VLOOKUP(C25,出場選手データ!$1:$1048576,4)</f>
        <v>0</v>
      </c>
      <c r="M25" s="261">
        <f>VLOOKUP(C25,出場選手データ!$1:$1048576,5)</f>
        <v>0</v>
      </c>
      <c r="N25" s="263">
        <f>VLOOKUP(C25,出場選手データ!$1:$1048576,6)</f>
        <v>0</v>
      </c>
      <c r="O25" s="5"/>
    </row>
    <row r="26" spans="1:15" ht="36" customHeight="1" x14ac:dyDescent="0.4">
      <c r="A26" s="231"/>
      <c r="B26" s="232"/>
      <c r="C26" s="222"/>
      <c r="D26" s="130"/>
      <c r="E26" s="5"/>
      <c r="F26" s="260"/>
      <c r="G26" s="240"/>
      <c r="H26" s="237">
        <f>VLOOKUP(C25,出場選手データ!$1:$1048576,2)</f>
        <v>0</v>
      </c>
      <c r="I26" s="238"/>
      <c r="J26" s="238"/>
      <c r="K26" s="239"/>
      <c r="L26" s="269"/>
      <c r="M26" s="262"/>
      <c r="N26" s="264"/>
      <c r="O26" s="5"/>
    </row>
    <row r="27" spans="1:15" ht="36" customHeight="1" x14ac:dyDescent="0.4">
      <c r="A27" s="229">
        <v>66</v>
      </c>
      <c r="B27" s="232" t="s">
        <v>96</v>
      </c>
      <c r="C27" s="222">
        <v>100</v>
      </c>
      <c r="D27" s="130"/>
      <c r="E27" s="5"/>
      <c r="F27" s="258">
        <v>66</v>
      </c>
      <c r="G27" s="240" t="s">
        <v>96</v>
      </c>
      <c r="H27" s="234">
        <f>VLOOKUP(C27,出場選手データ!$1:$1048576,3)</f>
        <v>0</v>
      </c>
      <c r="I27" s="235"/>
      <c r="J27" s="235"/>
      <c r="K27" s="236"/>
      <c r="L27" s="268">
        <f>VLOOKUP(C27,出場選手データ!$1:$1048576,4)</f>
        <v>0</v>
      </c>
      <c r="M27" s="261">
        <f>VLOOKUP(C27,出場選手データ!$1:$1048576,5)</f>
        <v>0</v>
      </c>
      <c r="N27" s="263">
        <f>VLOOKUP(C27,出場選手データ!$1:$1048576,6)</f>
        <v>0</v>
      </c>
      <c r="O27" s="5"/>
    </row>
    <row r="28" spans="1:15" ht="36" customHeight="1" x14ac:dyDescent="0.4">
      <c r="A28" s="230"/>
      <c r="B28" s="232"/>
      <c r="C28" s="222"/>
      <c r="D28" s="130"/>
      <c r="E28" s="5"/>
      <c r="F28" s="259"/>
      <c r="G28" s="240"/>
      <c r="H28" s="237">
        <f>VLOOKUP(C27,出場選手データ!$1:$1048576,2)</f>
        <v>0</v>
      </c>
      <c r="I28" s="238"/>
      <c r="J28" s="238"/>
      <c r="K28" s="239"/>
      <c r="L28" s="269"/>
      <c r="M28" s="262"/>
      <c r="N28" s="264"/>
      <c r="O28" s="5"/>
    </row>
    <row r="29" spans="1:15" ht="36" customHeight="1" x14ac:dyDescent="0.4">
      <c r="A29" s="230"/>
      <c r="B29" s="232" t="s">
        <v>147</v>
      </c>
      <c r="C29" s="222">
        <v>100</v>
      </c>
      <c r="D29" s="130"/>
      <c r="E29" s="5"/>
      <c r="F29" s="259"/>
      <c r="G29" s="240" t="s">
        <v>147</v>
      </c>
      <c r="H29" s="234">
        <f>VLOOKUP(C29,出場選手データ!$1:$1048576,3)</f>
        <v>0</v>
      </c>
      <c r="I29" s="235"/>
      <c r="J29" s="235"/>
      <c r="K29" s="236"/>
      <c r="L29" s="268">
        <f>VLOOKUP(C29,出場選手データ!$1:$1048576,4)</f>
        <v>0</v>
      </c>
      <c r="M29" s="261">
        <f>VLOOKUP(C29,出場選手データ!$1:$1048576,5)</f>
        <v>0</v>
      </c>
      <c r="N29" s="263">
        <f>VLOOKUP(C29,出場選手データ!$1:$1048576,6)</f>
        <v>0</v>
      </c>
      <c r="O29" s="5"/>
    </row>
    <row r="30" spans="1:15" ht="36" customHeight="1" x14ac:dyDescent="0.4">
      <c r="A30" s="231"/>
      <c r="B30" s="232"/>
      <c r="C30" s="222"/>
      <c r="D30" s="130"/>
      <c r="E30" s="5"/>
      <c r="F30" s="260"/>
      <c r="G30" s="240"/>
      <c r="H30" s="237">
        <f>VLOOKUP(C29,出場選手データ!$1:$1048576,2)</f>
        <v>0</v>
      </c>
      <c r="I30" s="238"/>
      <c r="J30" s="238"/>
      <c r="K30" s="239"/>
      <c r="L30" s="269"/>
      <c r="M30" s="262"/>
      <c r="N30" s="264"/>
      <c r="O30" s="5"/>
    </row>
    <row r="31" spans="1:15" ht="36" customHeight="1" x14ac:dyDescent="0.4">
      <c r="A31" s="229">
        <v>73</v>
      </c>
      <c r="B31" s="232" t="s">
        <v>96</v>
      </c>
      <c r="C31" s="222">
        <v>100</v>
      </c>
      <c r="D31" s="130"/>
      <c r="E31" s="5"/>
      <c r="F31" s="258">
        <v>73</v>
      </c>
      <c r="G31" s="240" t="s">
        <v>96</v>
      </c>
      <c r="H31" s="234">
        <f>VLOOKUP(C31,出場選手データ!$1:$1048576,3)</f>
        <v>0</v>
      </c>
      <c r="I31" s="235"/>
      <c r="J31" s="235"/>
      <c r="K31" s="236"/>
      <c r="L31" s="268">
        <f>VLOOKUP(C31,出場選手データ!$1:$1048576,4)</f>
        <v>0</v>
      </c>
      <c r="M31" s="261">
        <f>VLOOKUP(C31,出場選手データ!$1:$1048576,5)</f>
        <v>0</v>
      </c>
      <c r="N31" s="263">
        <f>VLOOKUP(C31,出場選手データ!$1:$1048576,6)</f>
        <v>0</v>
      </c>
      <c r="O31" s="5"/>
    </row>
    <row r="32" spans="1:15" ht="36" customHeight="1" x14ac:dyDescent="0.4">
      <c r="A32" s="230"/>
      <c r="B32" s="232"/>
      <c r="C32" s="222"/>
      <c r="D32" s="130"/>
      <c r="E32" s="5"/>
      <c r="F32" s="259"/>
      <c r="G32" s="240"/>
      <c r="H32" s="237">
        <f>VLOOKUP(C31,出場選手データ!$1:$1048576,2)</f>
        <v>0</v>
      </c>
      <c r="I32" s="238"/>
      <c r="J32" s="238"/>
      <c r="K32" s="239"/>
      <c r="L32" s="269"/>
      <c r="M32" s="262"/>
      <c r="N32" s="264"/>
      <c r="O32" s="5"/>
    </row>
    <row r="33" spans="1:15" ht="36" customHeight="1" x14ac:dyDescent="0.4">
      <c r="A33" s="230"/>
      <c r="B33" s="232" t="s">
        <v>147</v>
      </c>
      <c r="C33" s="222">
        <v>100</v>
      </c>
      <c r="D33" s="130"/>
      <c r="E33" s="5"/>
      <c r="F33" s="259"/>
      <c r="G33" s="240" t="s">
        <v>147</v>
      </c>
      <c r="H33" s="234">
        <f>VLOOKUP(C33,出場選手データ!$1:$1048576,3)</f>
        <v>0</v>
      </c>
      <c r="I33" s="235"/>
      <c r="J33" s="235"/>
      <c r="K33" s="236"/>
      <c r="L33" s="268">
        <f>VLOOKUP(C33,出場選手データ!$1:$1048576,4)</f>
        <v>0</v>
      </c>
      <c r="M33" s="261">
        <f>VLOOKUP(C33,出場選手データ!$1:$1048576,5)</f>
        <v>0</v>
      </c>
      <c r="N33" s="263">
        <f>VLOOKUP(C33,出場選手データ!$1:$1048576,6)</f>
        <v>0</v>
      </c>
      <c r="O33" s="5"/>
    </row>
    <row r="34" spans="1:15" ht="36" customHeight="1" x14ac:dyDescent="0.4">
      <c r="A34" s="231"/>
      <c r="B34" s="232"/>
      <c r="C34" s="222"/>
      <c r="D34" s="130"/>
      <c r="E34" s="5"/>
      <c r="F34" s="260"/>
      <c r="G34" s="240"/>
      <c r="H34" s="237">
        <f>VLOOKUP(C33,出場選手データ!$1:$1048576,2)</f>
        <v>0</v>
      </c>
      <c r="I34" s="238"/>
      <c r="J34" s="238"/>
      <c r="K34" s="239"/>
      <c r="L34" s="269"/>
      <c r="M34" s="262"/>
      <c r="N34" s="264"/>
      <c r="O34" s="5"/>
    </row>
    <row r="35" spans="1:15" ht="36" customHeight="1" x14ac:dyDescent="0.4">
      <c r="A35" s="229">
        <v>81</v>
      </c>
      <c r="B35" s="232" t="s">
        <v>96</v>
      </c>
      <c r="C35" s="222">
        <v>100</v>
      </c>
      <c r="D35" s="130"/>
      <c r="E35" s="5"/>
      <c r="F35" s="258">
        <v>81</v>
      </c>
      <c r="G35" s="240" t="s">
        <v>96</v>
      </c>
      <c r="H35" s="234">
        <f>VLOOKUP(C35,出場選手データ!$1:$1048576,3)</f>
        <v>0</v>
      </c>
      <c r="I35" s="235"/>
      <c r="J35" s="235"/>
      <c r="K35" s="236"/>
      <c r="L35" s="268">
        <f>VLOOKUP(C35,出場選手データ!$1:$1048576,4)</f>
        <v>0</v>
      </c>
      <c r="M35" s="261">
        <f>VLOOKUP(C35,出場選手データ!$1:$1048576,5)</f>
        <v>0</v>
      </c>
      <c r="N35" s="263">
        <f>VLOOKUP(C35,出場選手データ!$1:$1048576,6)</f>
        <v>0</v>
      </c>
      <c r="O35" s="5"/>
    </row>
    <row r="36" spans="1:15" ht="36" customHeight="1" x14ac:dyDescent="0.4">
      <c r="A36" s="230"/>
      <c r="B36" s="232"/>
      <c r="C36" s="222"/>
      <c r="D36" s="130"/>
      <c r="E36" s="5"/>
      <c r="F36" s="259"/>
      <c r="G36" s="240"/>
      <c r="H36" s="237">
        <f>VLOOKUP(C35,出場選手データ!$1:$1048576,2)</f>
        <v>0</v>
      </c>
      <c r="I36" s="238"/>
      <c r="J36" s="238"/>
      <c r="K36" s="239"/>
      <c r="L36" s="269"/>
      <c r="M36" s="262"/>
      <c r="N36" s="264"/>
      <c r="O36" s="5"/>
    </row>
    <row r="37" spans="1:15" ht="36" customHeight="1" x14ac:dyDescent="0.4">
      <c r="A37" s="230"/>
      <c r="B37" s="232" t="s">
        <v>147</v>
      </c>
      <c r="C37" s="222">
        <v>100</v>
      </c>
      <c r="D37" s="130"/>
      <c r="E37" s="5"/>
      <c r="F37" s="259"/>
      <c r="G37" s="240" t="s">
        <v>147</v>
      </c>
      <c r="H37" s="234">
        <f>VLOOKUP(C37,出場選手データ!$1:$1048576,3)</f>
        <v>0</v>
      </c>
      <c r="I37" s="235"/>
      <c r="J37" s="235"/>
      <c r="K37" s="236"/>
      <c r="L37" s="268">
        <f>VLOOKUP(C37,出場選手データ!$1:$1048576,4)</f>
        <v>0</v>
      </c>
      <c r="M37" s="261">
        <f>VLOOKUP(C37,出場選手データ!$1:$1048576,5)</f>
        <v>0</v>
      </c>
      <c r="N37" s="263">
        <f>VLOOKUP(C37,出場選手データ!$1:$1048576,6)</f>
        <v>0</v>
      </c>
      <c r="O37" s="5"/>
    </row>
    <row r="38" spans="1:15" ht="36" customHeight="1" x14ac:dyDescent="0.4">
      <c r="A38" s="231"/>
      <c r="B38" s="232"/>
      <c r="C38" s="222"/>
      <c r="D38" s="130"/>
      <c r="E38" s="5"/>
      <c r="F38" s="260"/>
      <c r="G38" s="240"/>
      <c r="H38" s="237">
        <f>VLOOKUP(C37,出場選手データ!$1:$1048576,2)</f>
        <v>0</v>
      </c>
      <c r="I38" s="238"/>
      <c r="J38" s="238"/>
      <c r="K38" s="239"/>
      <c r="L38" s="269"/>
      <c r="M38" s="262"/>
      <c r="N38" s="264"/>
      <c r="O38" s="5"/>
    </row>
    <row r="39" spans="1:15" ht="36" customHeight="1" x14ac:dyDescent="0.4">
      <c r="A39" s="229">
        <v>90</v>
      </c>
      <c r="B39" s="232" t="s">
        <v>96</v>
      </c>
      <c r="C39" s="222">
        <v>100</v>
      </c>
      <c r="D39" s="130"/>
      <c r="E39" s="5"/>
      <c r="F39" s="258">
        <v>90</v>
      </c>
      <c r="G39" s="240" t="s">
        <v>96</v>
      </c>
      <c r="H39" s="234">
        <f>VLOOKUP(C39,出場選手データ!$1:$1048576,3)</f>
        <v>0</v>
      </c>
      <c r="I39" s="235"/>
      <c r="J39" s="235"/>
      <c r="K39" s="236"/>
      <c r="L39" s="268">
        <f>VLOOKUP(C39,出場選手データ!$1:$1048576,4)</f>
        <v>0</v>
      </c>
      <c r="M39" s="261">
        <f>VLOOKUP(C39,出場選手データ!$1:$1048576,5)</f>
        <v>0</v>
      </c>
      <c r="N39" s="263">
        <f>VLOOKUP(C39,出場選手データ!$1:$1048576,6)</f>
        <v>0</v>
      </c>
      <c r="O39" s="5"/>
    </row>
    <row r="40" spans="1:15" ht="36" customHeight="1" x14ac:dyDescent="0.4">
      <c r="A40" s="230"/>
      <c r="B40" s="232"/>
      <c r="C40" s="222"/>
      <c r="D40" s="130"/>
      <c r="E40" s="5"/>
      <c r="F40" s="259"/>
      <c r="G40" s="240"/>
      <c r="H40" s="237">
        <f>VLOOKUP(C39,出場選手データ!$1:$1048576,2)</f>
        <v>0</v>
      </c>
      <c r="I40" s="238"/>
      <c r="J40" s="238"/>
      <c r="K40" s="239"/>
      <c r="L40" s="269"/>
      <c r="M40" s="262"/>
      <c r="N40" s="264"/>
      <c r="O40" s="5"/>
    </row>
    <row r="41" spans="1:15" ht="36" customHeight="1" x14ac:dyDescent="0.4">
      <c r="A41" s="230"/>
      <c r="B41" s="232" t="s">
        <v>147</v>
      </c>
      <c r="C41" s="222">
        <v>100</v>
      </c>
      <c r="D41" s="130"/>
      <c r="E41" s="5"/>
      <c r="F41" s="259"/>
      <c r="G41" s="240" t="s">
        <v>147</v>
      </c>
      <c r="H41" s="234">
        <f>VLOOKUP(C41,出場選手データ!$1:$1048576,3)</f>
        <v>0</v>
      </c>
      <c r="I41" s="235"/>
      <c r="J41" s="235"/>
      <c r="K41" s="236"/>
      <c r="L41" s="268">
        <f>VLOOKUP(C41,出場選手データ!$1:$1048576,4)</f>
        <v>0</v>
      </c>
      <c r="M41" s="261">
        <f>VLOOKUP(C41,出場選手データ!$1:$1048576,5)</f>
        <v>0</v>
      </c>
      <c r="N41" s="263">
        <f>VLOOKUP(C41,出場選手データ!$1:$1048576,6)</f>
        <v>0</v>
      </c>
      <c r="O41" s="5"/>
    </row>
    <row r="42" spans="1:15" ht="36" customHeight="1" x14ac:dyDescent="0.4">
      <c r="A42" s="231"/>
      <c r="B42" s="232"/>
      <c r="C42" s="222"/>
      <c r="D42" s="130"/>
      <c r="E42" s="5"/>
      <c r="F42" s="260"/>
      <c r="G42" s="240"/>
      <c r="H42" s="237">
        <f>VLOOKUP(C41,出場選手データ!$1:$1048576,2)</f>
        <v>0</v>
      </c>
      <c r="I42" s="238"/>
      <c r="J42" s="238"/>
      <c r="K42" s="239"/>
      <c r="L42" s="269"/>
      <c r="M42" s="262"/>
      <c r="N42" s="264"/>
      <c r="O42" s="5"/>
    </row>
    <row r="43" spans="1:15" ht="36" customHeight="1" x14ac:dyDescent="0.4">
      <c r="A43" s="229" t="s">
        <v>41</v>
      </c>
      <c r="B43" s="232" t="s">
        <v>96</v>
      </c>
      <c r="C43" s="222">
        <v>100</v>
      </c>
      <c r="D43" s="130"/>
      <c r="E43" s="5"/>
      <c r="F43" s="258" t="s">
        <v>41</v>
      </c>
      <c r="G43" s="240" t="s">
        <v>96</v>
      </c>
      <c r="H43" s="234">
        <f>VLOOKUP(C43,出場選手データ!$1:$1048576,3)</f>
        <v>0</v>
      </c>
      <c r="I43" s="235"/>
      <c r="J43" s="235"/>
      <c r="K43" s="236"/>
      <c r="L43" s="268">
        <f>VLOOKUP(C43,出場選手データ!$1:$1048576,4)</f>
        <v>0</v>
      </c>
      <c r="M43" s="261">
        <f>VLOOKUP(C43,出場選手データ!$1:$1048576,5)</f>
        <v>0</v>
      </c>
      <c r="N43" s="263">
        <f>VLOOKUP(C43,出場選手データ!$1:$1048576,6)</f>
        <v>0</v>
      </c>
      <c r="O43" s="5"/>
    </row>
    <row r="44" spans="1:15" ht="36" customHeight="1" x14ac:dyDescent="0.4">
      <c r="A44" s="230"/>
      <c r="B44" s="232"/>
      <c r="C44" s="222"/>
      <c r="D44" s="130"/>
      <c r="E44" s="5"/>
      <c r="F44" s="259"/>
      <c r="G44" s="240"/>
      <c r="H44" s="237">
        <f>VLOOKUP(C43,出場選手データ!$1:$1048576,2)</f>
        <v>0</v>
      </c>
      <c r="I44" s="238"/>
      <c r="J44" s="238"/>
      <c r="K44" s="239"/>
      <c r="L44" s="269"/>
      <c r="M44" s="262"/>
      <c r="N44" s="264"/>
      <c r="O44" s="5"/>
    </row>
    <row r="45" spans="1:15" ht="36" customHeight="1" x14ac:dyDescent="0.4">
      <c r="A45" s="230"/>
      <c r="B45" s="232" t="s">
        <v>147</v>
      </c>
      <c r="C45" s="222">
        <v>100</v>
      </c>
      <c r="D45" s="130"/>
      <c r="E45" s="5"/>
      <c r="F45" s="259"/>
      <c r="G45" s="240" t="s">
        <v>147</v>
      </c>
      <c r="H45" s="234">
        <f>VLOOKUP(C45,出場選手データ!$1:$1048576,3)</f>
        <v>0</v>
      </c>
      <c r="I45" s="235"/>
      <c r="J45" s="235"/>
      <c r="K45" s="236"/>
      <c r="L45" s="268">
        <f>VLOOKUP(C45,出場選手データ!$1:$1048576,4)</f>
        <v>0</v>
      </c>
      <c r="M45" s="261">
        <f>VLOOKUP(C45,出場選手データ!$1:$1048576,5)</f>
        <v>0</v>
      </c>
      <c r="N45" s="263">
        <f>VLOOKUP(C45,出場選手データ!$1:$1048576,6)</f>
        <v>0</v>
      </c>
      <c r="O45" s="5"/>
    </row>
    <row r="46" spans="1:15" ht="36" customHeight="1" x14ac:dyDescent="0.4">
      <c r="A46" s="231"/>
      <c r="B46" s="232"/>
      <c r="C46" s="222"/>
      <c r="D46" s="130"/>
      <c r="E46" s="5"/>
      <c r="F46" s="260"/>
      <c r="G46" s="240"/>
      <c r="H46" s="237">
        <f>VLOOKUP(C45,出場選手データ!$1:$1048576,2)</f>
        <v>0</v>
      </c>
      <c r="I46" s="238"/>
      <c r="J46" s="238"/>
      <c r="K46" s="239"/>
      <c r="L46" s="269"/>
      <c r="M46" s="262"/>
      <c r="N46" s="264"/>
      <c r="O46" s="5"/>
    </row>
    <row r="47" spans="1:15" ht="15" customHeight="1" x14ac:dyDescent="0.4">
      <c r="E47" s="5"/>
      <c r="F47" s="5"/>
      <c r="G47" s="5"/>
      <c r="H47" s="5"/>
      <c r="I47" s="5"/>
      <c r="J47" s="5"/>
      <c r="K47" s="5"/>
      <c r="L47" s="5"/>
      <c r="M47" s="5"/>
      <c r="N47" s="14"/>
      <c r="O47" s="5"/>
    </row>
    <row r="48" spans="1:15" ht="15" customHeight="1" x14ac:dyDescent="0.4">
      <c r="E48" s="5"/>
      <c r="F48" s="149"/>
      <c r="G48" s="149"/>
      <c r="H48" s="149"/>
      <c r="I48" s="149"/>
      <c r="J48" s="149"/>
      <c r="K48" s="149"/>
      <c r="L48" s="149"/>
      <c r="M48" s="149"/>
      <c r="N48" s="149"/>
      <c r="O48" s="5"/>
    </row>
    <row r="49" spans="5:19" ht="15" customHeight="1" x14ac:dyDescent="0.4">
      <c r="E49" s="5"/>
      <c r="F49" s="149"/>
      <c r="G49" s="149"/>
      <c r="H49" s="149"/>
      <c r="I49" s="149"/>
      <c r="J49" s="149"/>
      <c r="K49" s="149"/>
      <c r="L49" s="149"/>
      <c r="M49" s="149"/>
      <c r="N49" s="149"/>
      <c r="O49" s="5"/>
    </row>
    <row r="50" spans="5:19" ht="15" customHeight="1" x14ac:dyDescent="0.4">
      <c r="E50" s="5"/>
      <c r="F50" s="5"/>
      <c r="G50" s="5"/>
      <c r="H50" s="5"/>
      <c r="I50" s="5"/>
      <c r="J50" s="5"/>
      <c r="K50" s="5"/>
      <c r="L50" s="5"/>
      <c r="M50" s="5"/>
      <c r="N50" s="14"/>
      <c r="O50" s="5"/>
    </row>
    <row r="51" spans="5:19" ht="25.5" x14ac:dyDescent="0.4">
      <c r="E51" s="5"/>
      <c r="F51" s="273" t="s">
        <v>28</v>
      </c>
      <c r="G51" s="274"/>
      <c r="H51" s="274"/>
      <c r="I51" s="274"/>
      <c r="J51" s="274"/>
      <c r="K51" s="274"/>
      <c r="L51" s="274"/>
      <c r="M51" s="274"/>
      <c r="N51" s="275"/>
      <c r="O51" s="5"/>
      <c r="R51" s="4"/>
      <c r="S51" s="4"/>
    </row>
    <row r="52" spans="5:19" x14ac:dyDescent="0.4">
      <c r="E52" s="5"/>
      <c r="F52" s="5"/>
      <c r="G52" s="5"/>
      <c r="H52" s="5"/>
      <c r="I52" s="5"/>
      <c r="J52" s="5"/>
      <c r="K52" s="5"/>
      <c r="L52" s="5"/>
      <c r="M52" s="5"/>
      <c r="N52" s="14"/>
      <c r="O52" s="5"/>
    </row>
    <row r="53" spans="5:19" s="4" customFormat="1" ht="30" x14ac:dyDescent="0.4">
      <c r="E53" s="10"/>
      <c r="F53" s="211" t="s">
        <v>37</v>
      </c>
      <c r="G53" s="211"/>
      <c r="H53" s="211"/>
      <c r="I53" s="12">
        <f>出場校データ!D2</f>
        <v>0</v>
      </c>
      <c r="J53" s="13"/>
      <c r="K53" s="212">
        <f>H6</f>
        <v>0</v>
      </c>
      <c r="L53" s="212"/>
      <c r="M53" s="196" t="s">
        <v>133</v>
      </c>
      <c r="N53" s="196"/>
      <c r="O53" s="10"/>
      <c r="R53" s="2"/>
      <c r="S53" s="2"/>
    </row>
    <row r="54" spans="5:19" ht="26.65" customHeight="1" x14ac:dyDescent="0.4">
      <c r="E54" s="5"/>
      <c r="F54" s="5"/>
      <c r="G54" s="5"/>
      <c r="H54" s="277" t="s">
        <v>38</v>
      </c>
      <c r="I54" s="278"/>
      <c r="J54" s="279"/>
      <c r="K54" s="185" t="s">
        <v>44</v>
      </c>
      <c r="L54" s="186"/>
      <c r="M54" s="186" t="s">
        <v>31</v>
      </c>
      <c r="N54" s="186"/>
      <c r="O54" s="5"/>
    </row>
    <row r="55" spans="5:19" ht="30" x14ac:dyDescent="0.4">
      <c r="E55" s="5"/>
      <c r="F55" s="5"/>
      <c r="G55" s="5"/>
      <c r="H55" s="278"/>
      <c r="I55" s="278"/>
      <c r="J55" s="279"/>
      <c r="K55" s="209">
        <f>出場校データ!D33</f>
        <v>0</v>
      </c>
      <c r="L55" s="209"/>
      <c r="M55" s="210">
        <f>K55*2000</f>
        <v>0</v>
      </c>
      <c r="N55" s="210"/>
      <c r="O55" s="5"/>
    </row>
    <row r="56" spans="5:19" x14ac:dyDescent="0.4">
      <c r="E56" s="5"/>
      <c r="F56" s="5"/>
      <c r="G56" s="5"/>
      <c r="H56" s="5"/>
      <c r="I56" s="5"/>
      <c r="J56" s="5"/>
      <c r="K56" s="5"/>
      <c r="L56" s="5"/>
      <c r="M56" s="5"/>
      <c r="N56" s="14"/>
      <c r="O56" s="5"/>
    </row>
  </sheetData>
  <sheetProtection sheet="1" objects="1" scenarios="1"/>
  <protectedRanges>
    <protectedRange sqref="C15:D46" name="範囲1"/>
  </protectedRanges>
  <mergeCells count="184">
    <mergeCell ref="F1:G1"/>
    <mergeCell ref="L2:N2"/>
    <mergeCell ref="F4:G4"/>
    <mergeCell ref="H4:J4"/>
    <mergeCell ref="K4:K5"/>
    <mergeCell ref="F5:G5"/>
    <mergeCell ref="H5:J5"/>
    <mergeCell ref="I3:K3"/>
    <mergeCell ref="L4:M5"/>
    <mergeCell ref="N4:N5"/>
    <mergeCell ref="H13:K13"/>
    <mergeCell ref="L13:L14"/>
    <mergeCell ref="M13:M14"/>
    <mergeCell ref="F6:G6"/>
    <mergeCell ref="H6:N6"/>
    <mergeCell ref="I7:N7"/>
    <mergeCell ref="G8:I8"/>
    <mergeCell ref="K8:N8"/>
    <mergeCell ref="G9:I9"/>
    <mergeCell ref="K9:N9"/>
    <mergeCell ref="C17:C18"/>
    <mergeCell ref="G17:G18"/>
    <mergeCell ref="H17:K17"/>
    <mergeCell ref="L17:L18"/>
    <mergeCell ref="M17:M18"/>
    <mergeCell ref="N17:N18"/>
    <mergeCell ref="H18:K18"/>
    <mergeCell ref="N13:N14"/>
    <mergeCell ref="H14:K14"/>
    <mergeCell ref="C15:C16"/>
    <mergeCell ref="F15:F18"/>
    <mergeCell ref="G15:G16"/>
    <mergeCell ref="H15:K15"/>
    <mergeCell ref="L15:L16"/>
    <mergeCell ref="M15:M16"/>
    <mergeCell ref="N15:N16"/>
    <mergeCell ref="H16:K16"/>
    <mergeCell ref="A10:C14"/>
    <mergeCell ref="G10:I10"/>
    <mergeCell ref="K10:N10"/>
    <mergeCell ref="G11:I11"/>
    <mergeCell ref="K11:N11"/>
    <mergeCell ref="F13:F14"/>
    <mergeCell ref="G13:G14"/>
    <mergeCell ref="N19:N20"/>
    <mergeCell ref="H20:K20"/>
    <mergeCell ref="C21:C22"/>
    <mergeCell ref="G21:G22"/>
    <mergeCell ref="H21:K21"/>
    <mergeCell ref="L21:L22"/>
    <mergeCell ref="M21:M22"/>
    <mergeCell ref="N21:N22"/>
    <mergeCell ref="H22:K22"/>
    <mergeCell ref="C19:C20"/>
    <mergeCell ref="F19:F22"/>
    <mergeCell ref="G19:G20"/>
    <mergeCell ref="H19:K19"/>
    <mergeCell ref="L19:L20"/>
    <mergeCell ref="M19:M20"/>
    <mergeCell ref="N23:N24"/>
    <mergeCell ref="H24:K24"/>
    <mergeCell ref="C25:C26"/>
    <mergeCell ref="G25:G26"/>
    <mergeCell ref="H25:K25"/>
    <mergeCell ref="L25:L26"/>
    <mergeCell ref="M25:M26"/>
    <mergeCell ref="N25:N26"/>
    <mergeCell ref="H26:K26"/>
    <mergeCell ref="C23:C24"/>
    <mergeCell ref="F23:F26"/>
    <mergeCell ref="G23:G24"/>
    <mergeCell ref="H23:K23"/>
    <mergeCell ref="L23:L24"/>
    <mergeCell ref="M23:M24"/>
    <mergeCell ref="N27:N28"/>
    <mergeCell ref="H28:K28"/>
    <mergeCell ref="C29:C30"/>
    <mergeCell ref="G29:G30"/>
    <mergeCell ref="H29:K29"/>
    <mergeCell ref="L29:L30"/>
    <mergeCell ref="M29:M30"/>
    <mergeCell ref="N29:N30"/>
    <mergeCell ref="H30:K30"/>
    <mergeCell ref="C27:C28"/>
    <mergeCell ref="F27:F30"/>
    <mergeCell ref="G27:G28"/>
    <mergeCell ref="H27:K27"/>
    <mergeCell ref="L27:L28"/>
    <mergeCell ref="M27:M28"/>
    <mergeCell ref="N31:N32"/>
    <mergeCell ref="H32:K32"/>
    <mergeCell ref="C33:C34"/>
    <mergeCell ref="G33:G34"/>
    <mergeCell ref="H33:K33"/>
    <mergeCell ref="L33:L34"/>
    <mergeCell ref="M33:M34"/>
    <mergeCell ref="N33:N34"/>
    <mergeCell ref="H34:K34"/>
    <mergeCell ref="C31:C32"/>
    <mergeCell ref="F31:F34"/>
    <mergeCell ref="G31:G32"/>
    <mergeCell ref="H31:K31"/>
    <mergeCell ref="L31:L32"/>
    <mergeCell ref="M31:M32"/>
    <mergeCell ref="N35:N36"/>
    <mergeCell ref="H36:K36"/>
    <mergeCell ref="C37:C38"/>
    <mergeCell ref="G37:G38"/>
    <mergeCell ref="H37:K37"/>
    <mergeCell ref="L37:L38"/>
    <mergeCell ref="M37:M38"/>
    <mergeCell ref="N37:N38"/>
    <mergeCell ref="H38:K38"/>
    <mergeCell ref="C35:C36"/>
    <mergeCell ref="F35:F38"/>
    <mergeCell ref="G35:G36"/>
    <mergeCell ref="H35:K35"/>
    <mergeCell ref="L35:L36"/>
    <mergeCell ref="M35:M36"/>
    <mergeCell ref="N39:N40"/>
    <mergeCell ref="H40:K40"/>
    <mergeCell ref="C41:C42"/>
    <mergeCell ref="G41:G42"/>
    <mergeCell ref="H41:K41"/>
    <mergeCell ref="L41:L42"/>
    <mergeCell ref="M41:M42"/>
    <mergeCell ref="N41:N42"/>
    <mergeCell ref="H42:K42"/>
    <mergeCell ref="C39:C40"/>
    <mergeCell ref="F39:F42"/>
    <mergeCell ref="G39:G40"/>
    <mergeCell ref="H39:K39"/>
    <mergeCell ref="L39:L40"/>
    <mergeCell ref="M39:M40"/>
    <mergeCell ref="N43:N44"/>
    <mergeCell ref="H44:K44"/>
    <mergeCell ref="C45:C46"/>
    <mergeCell ref="G45:G46"/>
    <mergeCell ref="H45:K45"/>
    <mergeCell ref="L45:L46"/>
    <mergeCell ref="M45:M46"/>
    <mergeCell ref="N45:N46"/>
    <mergeCell ref="H46:K46"/>
    <mergeCell ref="C43:C44"/>
    <mergeCell ref="F43:F46"/>
    <mergeCell ref="G43:G44"/>
    <mergeCell ref="H43:K43"/>
    <mergeCell ref="L43:L44"/>
    <mergeCell ref="M43:M44"/>
    <mergeCell ref="F48:N48"/>
    <mergeCell ref="F49:N49"/>
    <mergeCell ref="F51:N51"/>
    <mergeCell ref="F53:H53"/>
    <mergeCell ref="K53:L53"/>
    <mergeCell ref="H54:J55"/>
    <mergeCell ref="K54:L54"/>
    <mergeCell ref="M54:N54"/>
    <mergeCell ref="K55:L55"/>
    <mergeCell ref="M55:N55"/>
    <mergeCell ref="M53:N53"/>
    <mergeCell ref="A39:A42"/>
    <mergeCell ref="B39:B40"/>
    <mergeCell ref="B41:B42"/>
    <mergeCell ref="A43:A46"/>
    <mergeCell ref="B43:B44"/>
    <mergeCell ref="B45:B46"/>
    <mergeCell ref="A31:A34"/>
    <mergeCell ref="B31:B32"/>
    <mergeCell ref="B33:B34"/>
    <mergeCell ref="A35:A38"/>
    <mergeCell ref="B35:B36"/>
    <mergeCell ref="B37:B38"/>
    <mergeCell ref="A23:A26"/>
    <mergeCell ref="B23:B24"/>
    <mergeCell ref="B25:B26"/>
    <mergeCell ref="A27:A30"/>
    <mergeCell ref="B27:B28"/>
    <mergeCell ref="B29:B30"/>
    <mergeCell ref="A15:A18"/>
    <mergeCell ref="B15:B16"/>
    <mergeCell ref="B17:B18"/>
    <mergeCell ref="A19:A22"/>
    <mergeCell ref="B19:B20"/>
    <mergeCell ref="B21:B22"/>
  </mergeCells>
  <phoneticPr fontId="1"/>
  <conditionalFormatting sqref="M55:N55">
    <cfRule type="cellIs" dxfId="11" priority="7" operator="equal">
      <formula>0</formula>
    </cfRule>
  </conditionalFormatting>
  <conditionalFormatting sqref="H15:H46">
    <cfRule type="cellIs" dxfId="10" priority="6" operator="equal">
      <formula>0</formula>
    </cfRule>
  </conditionalFormatting>
  <conditionalFormatting sqref="L15:N46 H15:H46">
    <cfRule type="cellIs" dxfId="9" priority="5" operator="equal">
      <formula>0</formula>
    </cfRule>
  </conditionalFormatting>
  <conditionalFormatting sqref="G3">
    <cfRule type="cellIs" dxfId="8" priority="4" operator="equal">
      <formula>34</formula>
    </cfRule>
  </conditionalFormatting>
  <conditionalFormatting sqref="F1:N3 F6:N11">
    <cfRule type="cellIs" dxfId="7" priority="3" operator="equal">
      <formula>0</formula>
    </cfRule>
  </conditionalFormatting>
  <conditionalFormatting sqref="F53:L55">
    <cfRule type="cellIs" dxfId="6" priority="2" operator="equal">
      <formula>0</formula>
    </cfRule>
  </conditionalFormatting>
  <conditionalFormatting sqref="F5:K5 F4:L4 N4">
    <cfRule type="cellIs" dxfId="5" priority="1" operator="equal">
      <formula>0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メニュー</vt:lpstr>
      <vt:lpstr>出場校データ</vt:lpstr>
      <vt:lpstr>出場選手データ</vt:lpstr>
      <vt:lpstr>女子団体申込様式</vt:lpstr>
      <vt:lpstr>男子団体申込様式</vt:lpstr>
      <vt:lpstr>女子個人申込様式</vt:lpstr>
      <vt:lpstr>男子個人申込様式</vt:lpstr>
      <vt:lpstr>開催県女子個人申込様式 </vt:lpstr>
      <vt:lpstr>開催県男子個人申込様式 </vt:lpstr>
      <vt:lpstr>委員長用</vt:lpstr>
      <vt:lpstr>'開催県女子個人申込様式 '!Print_Area</vt:lpstr>
      <vt:lpstr>'開催県男子個人申込様式 '!Print_Area</vt:lpstr>
      <vt:lpstr>女子個人申込様式!Print_Area</vt:lpstr>
      <vt:lpstr>女子団体申込様式!Print_Area</vt:lpstr>
      <vt:lpstr>男子個人申込様式!Print_Area</vt:lpstr>
      <vt:lpstr>男子団体申込様式!Print_Area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hgsjht40</dc:creator>
  <cp:lastModifiedBy>谷口一真</cp:lastModifiedBy>
  <cp:lastPrinted>2025-04-18T11:07:51Z</cp:lastPrinted>
  <dcterms:created xsi:type="dcterms:W3CDTF">2021-07-14T02:28:44Z</dcterms:created>
  <dcterms:modified xsi:type="dcterms:W3CDTF">2026-05-05T07:55:53Z</dcterms:modified>
</cp:coreProperties>
</file>